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40" yWindow="30" windowWidth="11535" windowHeight="6495" activeTab="0"/>
  </bookViews>
  <sheets>
    <sheet name="calculo " sheetId="1" r:id="rId1"/>
    <sheet name="satelites " sheetId="2" r:id="rId2"/>
  </sheets>
  <definedNames/>
  <calcPr fullCalcOnLoad="1"/>
</workbook>
</file>

<file path=xl/sharedStrings.xml><?xml version="1.0" encoding="utf-8"?>
<sst xmlns="http://schemas.openxmlformats.org/spreadsheetml/2006/main" count="246" uniqueCount="226">
  <si>
    <t>Rsat</t>
  </si>
  <si>
    <t>Rtierra</t>
  </si>
  <si>
    <t>Az azimut antena Rx</t>
  </si>
  <si>
    <t>E elevacion antena Rx</t>
  </si>
  <si>
    <t>D dist. Al satelite</t>
  </si>
  <si>
    <r>
      <t xml:space="preserve">Lon </t>
    </r>
    <r>
      <rPr>
        <sz val="9"/>
        <rFont val="Arial"/>
        <family val="2"/>
      </rPr>
      <t>sat.</t>
    </r>
  </si>
  <si>
    <r>
      <t xml:space="preserve">Lat </t>
    </r>
    <r>
      <rPr>
        <sz val="8"/>
        <rFont val="Arial"/>
        <family val="2"/>
      </rPr>
      <t>est. receptora</t>
    </r>
  </si>
  <si>
    <t>km</t>
  </si>
  <si>
    <t>a</t>
  </si>
  <si>
    <t>b</t>
  </si>
  <si>
    <t>c</t>
  </si>
  <si>
    <t>d</t>
  </si>
  <si>
    <t>e</t>
  </si>
  <si>
    <t>f</t>
  </si>
  <si>
    <t>g</t>
  </si>
  <si>
    <t>en grados</t>
  </si>
  <si>
    <t>en radianes</t>
  </si>
  <si>
    <t>h</t>
  </si>
  <si>
    <t>I</t>
  </si>
  <si>
    <t>j</t>
  </si>
  <si>
    <t>B</t>
  </si>
  <si>
    <t>m</t>
  </si>
  <si>
    <t>E</t>
  </si>
  <si>
    <t>k</t>
  </si>
  <si>
    <t>A</t>
  </si>
  <si>
    <t>R Rt/Rs</t>
  </si>
  <si>
    <t>grados</t>
  </si>
  <si>
    <t>Km</t>
  </si>
  <si>
    <t>Longitud</t>
  </si>
  <si>
    <t>Latitud</t>
  </si>
  <si>
    <t>ciudad a calcular</t>
  </si>
  <si>
    <t>satelite a analizar</t>
  </si>
  <si>
    <t>Nahuel</t>
  </si>
  <si>
    <t>datos conocidos</t>
  </si>
  <si>
    <t>datos a ingresar</t>
  </si>
  <si>
    <r>
      <t xml:space="preserve">                                N </t>
    </r>
    <r>
      <rPr>
        <sz val="10"/>
        <rFont val="Arial"/>
        <family val="2"/>
      </rPr>
      <t>de brujula</t>
    </r>
  </si>
  <si>
    <r>
      <t xml:space="preserve">LO </t>
    </r>
    <r>
      <rPr>
        <sz val="8"/>
        <rFont val="Arial"/>
        <family val="2"/>
      </rPr>
      <t>est. receptora</t>
    </r>
  </si>
  <si>
    <t>Ayacucho</t>
  </si>
  <si>
    <t xml:space="preserve">                                         calculo posicion de antena satelital</t>
  </si>
  <si>
    <t>brujula</t>
  </si>
  <si>
    <t>por el Ing. Nestor Colavita</t>
  </si>
  <si>
    <t>nota: Lat S y LO se toman negativos para latinoamerica Oeste y Sur.</t>
  </si>
  <si>
    <t>satelites</t>
  </si>
  <si>
    <r>
      <t>61.</t>
    </r>
    <r>
      <rPr>
        <sz val="7.5"/>
        <rFont val="Verdana"/>
        <family val="2"/>
      </rPr>
      <t>5</t>
    </r>
    <r>
      <rPr>
        <sz val="10"/>
        <rFont val="Verdana"/>
        <family val="2"/>
      </rPr>
      <t>°W</t>
    </r>
  </si>
  <si>
    <t>EchoStar 3</t>
  </si>
  <si>
    <t>EchoStar 12</t>
  </si>
  <si>
    <r>
      <t>63.</t>
    </r>
    <r>
      <rPr>
        <sz val="7.5"/>
        <rFont val="Verdana"/>
        <family val="2"/>
      </rPr>
      <t>0</t>
    </r>
    <r>
      <rPr>
        <sz val="10"/>
        <rFont val="Verdana"/>
        <family val="2"/>
      </rPr>
      <t>°W</t>
    </r>
  </si>
  <si>
    <t>Telstar 14</t>
  </si>
  <si>
    <r>
      <t>65.</t>
    </r>
    <r>
      <rPr>
        <sz val="7.5"/>
        <rFont val="Verdana"/>
        <family val="2"/>
      </rPr>
      <t>0</t>
    </r>
    <r>
      <rPr>
        <sz val="10"/>
        <rFont val="Verdana"/>
        <family val="2"/>
      </rPr>
      <t>°W</t>
    </r>
  </si>
  <si>
    <t>Star One C1</t>
  </si>
  <si>
    <r>
      <t>67.</t>
    </r>
    <r>
      <rPr>
        <sz val="7.5"/>
        <rFont val="Verdana"/>
        <family val="2"/>
      </rPr>
      <t>5</t>
    </r>
    <r>
      <rPr>
        <sz val="10"/>
        <rFont val="Verdana"/>
        <family val="2"/>
      </rPr>
      <t>°W</t>
    </r>
  </si>
  <si>
    <t>Amazonas 2</t>
  </si>
  <si>
    <r>
      <t>70.</t>
    </r>
    <r>
      <rPr>
        <sz val="7.5"/>
        <rFont val="Verdana"/>
        <family val="2"/>
      </rPr>
      <t>0</t>
    </r>
    <r>
      <rPr>
        <sz val="10"/>
        <rFont val="Verdana"/>
        <family val="2"/>
      </rPr>
      <t>°W</t>
    </r>
  </si>
  <si>
    <t>Star One C2</t>
  </si>
  <si>
    <t>AMC 6</t>
  </si>
  <si>
    <r>
      <t>72.</t>
    </r>
    <r>
      <rPr>
        <sz val="7.5"/>
        <rFont val="Verdana"/>
        <family val="2"/>
      </rPr>
      <t>5</t>
    </r>
    <r>
      <rPr>
        <sz val="10"/>
        <rFont val="Verdana"/>
        <family val="2"/>
      </rPr>
      <t>°W</t>
    </r>
  </si>
  <si>
    <t>DirecTV 1R</t>
  </si>
  <si>
    <t>Nimiq 5</t>
  </si>
  <si>
    <r>
      <t>72.</t>
    </r>
    <r>
      <rPr>
        <sz val="7.5"/>
        <rFont val="Verdana"/>
        <family val="2"/>
      </rPr>
      <t>7</t>
    </r>
    <r>
      <rPr>
        <sz val="10"/>
        <rFont val="Verdana"/>
        <family val="2"/>
      </rPr>
      <t>°W</t>
    </r>
  </si>
  <si>
    <t>EchoStar 6</t>
  </si>
  <si>
    <r>
      <t>74.</t>
    </r>
    <r>
      <rPr>
        <sz val="7.5"/>
        <rFont val="Verdana"/>
        <family val="2"/>
      </rPr>
      <t>0</t>
    </r>
    <r>
      <rPr>
        <sz val="10"/>
        <rFont val="Verdana"/>
        <family val="2"/>
      </rPr>
      <t>°W</t>
    </r>
  </si>
  <si>
    <t>Horizons 2</t>
  </si>
  <si>
    <r>
      <t>75.</t>
    </r>
    <r>
      <rPr>
        <sz val="7.5"/>
        <rFont val="Verdana"/>
        <family val="2"/>
      </rPr>
      <t>0</t>
    </r>
    <r>
      <rPr>
        <sz val="10"/>
        <rFont val="Verdana"/>
        <family val="2"/>
      </rPr>
      <t>°W</t>
    </r>
  </si>
  <si>
    <t>Brasilsat B3</t>
  </si>
  <si>
    <r>
      <t>77.</t>
    </r>
    <r>
      <rPr>
        <sz val="7.5"/>
        <rFont val="Verdana"/>
        <family val="2"/>
      </rPr>
      <t>0</t>
    </r>
    <r>
      <rPr>
        <sz val="10"/>
        <rFont val="Verdana"/>
        <family val="2"/>
      </rPr>
      <t>°W</t>
    </r>
  </si>
  <si>
    <t>EchoStar 1</t>
  </si>
  <si>
    <r>
      <t>EchoStar 4 </t>
    </r>
    <r>
      <rPr>
        <i/>
        <sz val="7.5"/>
        <rFont val="Arial"/>
        <family val="2"/>
      </rPr>
      <t>(incl. 1.4°)</t>
    </r>
  </si>
  <si>
    <t>EchoStar 8</t>
  </si>
  <si>
    <r>
      <t>78.</t>
    </r>
    <r>
      <rPr>
        <sz val="7.5"/>
        <rFont val="Verdana"/>
        <family val="2"/>
      </rPr>
      <t>0</t>
    </r>
    <r>
      <rPr>
        <sz val="10"/>
        <rFont val="Verdana"/>
        <family val="2"/>
      </rPr>
      <t>°W</t>
    </r>
  </si>
  <si>
    <t>Simón Bolívar</t>
  </si>
  <si>
    <r>
      <t>79.</t>
    </r>
    <r>
      <rPr>
        <sz val="7.5"/>
        <rFont val="Verdana"/>
        <family val="2"/>
      </rPr>
      <t>0</t>
    </r>
    <r>
      <rPr>
        <sz val="10"/>
        <rFont val="Verdana"/>
        <family val="2"/>
      </rPr>
      <t>°W</t>
    </r>
  </si>
  <si>
    <t>AMC 5</t>
  </si>
  <si>
    <r>
      <t>82.</t>
    </r>
    <r>
      <rPr>
        <sz val="7.5"/>
        <rFont val="Verdana"/>
        <family val="2"/>
      </rPr>
      <t>0</t>
    </r>
    <r>
      <rPr>
        <sz val="10"/>
        <rFont val="Verdana"/>
        <family val="2"/>
      </rPr>
      <t>°W</t>
    </r>
  </si>
  <si>
    <t>Nimiq 4</t>
  </si>
  <si>
    <r>
      <t>83.</t>
    </r>
    <r>
      <rPr>
        <sz val="7.5"/>
        <rFont val="Verdana"/>
        <family val="2"/>
      </rPr>
      <t>0</t>
    </r>
    <r>
      <rPr>
        <sz val="10"/>
        <rFont val="Verdana"/>
        <family val="2"/>
      </rPr>
      <t>°W</t>
    </r>
  </si>
  <si>
    <t>AMC 9</t>
  </si>
  <si>
    <r>
      <t>84.</t>
    </r>
    <r>
      <rPr>
        <sz val="7.5"/>
        <rFont val="Verdana"/>
        <family val="2"/>
      </rPr>
      <t>0</t>
    </r>
    <r>
      <rPr>
        <sz val="10"/>
        <rFont val="Verdana"/>
        <family val="2"/>
      </rPr>
      <t>°W</t>
    </r>
  </si>
  <si>
    <t>Brasilsat B4</t>
  </si>
  <si>
    <r>
      <t>85.</t>
    </r>
    <r>
      <rPr>
        <sz val="7.5"/>
        <rFont val="Verdana"/>
        <family val="2"/>
      </rPr>
      <t>0</t>
    </r>
    <r>
      <rPr>
        <sz val="10"/>
        <rFont val="Verdana"/>
        <family val="2"/>
      </rPr>
      <t>°W</t>
    </r>
  </si>
  <si>
    <t>AMC 16</t>
  </si>
  <si>
    <r>
      <t>85.</t>
    </r>
    <r>
      <rPr>
        <sz val="7.5"/>
        <rFont val="Verdana"/>
        <family val="2"/>
      </rPr>
      <t>1</t>
    </r>
    <r>
      <rPr>
        <sz val="10"/>
        <rFont val="Verdana"/>
        <family val="2"/>
      </rPr>
      <t>°W</t>
    </r>
  </si>
  <si>
    <t>XM 3</t>
  </si>
  <si>
    <r>
      <t>87.</t>
    </r>
    <r>
      <rPr>
        <sz val="7.5"/>
        <rFont val="Verdana"/>
        <family val="2"/>
      </rPr>
      <t>0</t>
    </r>
    <r>
      <rPr>
        <sz val="10"/>
        <rFont val="Verdana"/>
        <family val="2"/>
      </rPr>
      <t>°W</t>
    </r>
  </si>
  <si>
    <t>AMC 3</t>
  </si>
  <si>
    <t>Galaxy 28</t>
  </si>
  <si>
    <r>
      <t>91.</t>
    </r>
    <r>
      <rPr>
        <sz val="7.5"/>
        <rFont val="Verdana"/>
        <family val="2"/>
      </rPr>
      <t>0</t>
    </r>
    <r>
      <rPr>
        <sz val="10"/>
        <rFont val="Verdana"/>
        <family val="2"/>
      </rPr>
      <t>°W</t>
    </r>
  </si>
  <si>
    <t>Nimiq 2</t>
  </si>
  <si>
    <t>Nimiq 1</t>
  </si>
  <si>
    <t>Galaxy 17</t>
  </si>
  <si>
    <r>
      <t>92.</t>
    </r>
    <r>
      <rPr>
        <sz val="7.5"/>
        <rFont val="Verdana"/>
        <family val="2"/>
      </rPr>
      <t>0</t>
    </r>
    <r>
      <rPr>
        <sz val="10"/>
        <rFont val="Verdana"/>
        <family val="2"/>
      </rPr>
      <t>°W</t>
    </r>
  </si>
  <si>
    <r>
      <t>Brasilsat B2 </t>
    </r>
    <r>
      <rPr>
        <i/>
        <sz val="7.5"/>
        <rFont val="Arial"/>
        <family val="2"/>
      </rPr>
      <t>(incl. 1.7°)</t>
    </r>
  </si>
  <si>
    <r>
      <t>93.</t>
    </r>
    <r>
      <rPr>
        <sz val="7.5"/>
        <rFont val="Verdana"/>
        <family val="2"/>
      </rPr>
      <t>1</t>
    </r>
    <r>
      <rPr>
        <sz val="10"/>
        <rFont val="Verdana"/>
        <family val="2"/>
      </rPr>
      <t>°W</t>
    </r>
  </si>
  <si>
    <t>Galaxy 25</t>
  </si>
  <si>
    <r>
      <t>95.</t>
    </r>
    <r>
      <rPr>
        <sz val="7.5"/>
        <rFont val="Verdana"/>
        <family val="2"/>
      </rPr>
      <t>0</t>
    </r>
    <r>
      <rPr>
        <sz val="10"/>
        <rFont val="Verdana"/>
        <family val="2"/>
      </rPr>
      <t>°W</t>
    </r>
  </si>
  <si>
    <t>Galaxy 3C</t>
  </si>
  <si>
    <t>Spaceway 3</t>
  </si>
  <si>
    <r>
      <t>96.</t>
    </r>
    <r>
      <rPr>
        <sz val="7.5"/>
        <rFont val="Verdana"/>
        <family val="2"/>
      </rPr>
      <t>0</t>
    </r>
    <r>
      <rPr>
        <sz val="10"/>
        <rFont val="Verdana"/>
        <family val="2"/>
      </rPr>
      <t>°W</t>
    </r>
  </si>
  <si>
    <t>Sirius FM 5</t>
  </si>
  <si>
    <r>
      <t>97.</t>
    </r>
    <r>
      <rPr>
        <sz val="7.5"/>
        <rFont val="Verdana"/>
        <family val="2"/>
      </rPr>
      <t>0</t>
    </r>
    <r>
      <rPr>
        <sz val="10"/>
        <rFont val="Verdana"/>
        <family val="2"/>
      </rPr>
      <t>°W</t>
    </r>
  </si>
  <si>
    <t>Galaxy 19</t>
  </si>
  <si>
    <r>
      <t>99.</t>
    </r>
    <r>
      <rPr>
        <sz val="7.5"/>
        <rFont val="Verdana"/>
        <family val="2"/>
      </rPr>
      <t>0</t>
    </r>
    <r>
      <rPr>
        <sz val="10"/>
        <rFont val="Verdana"/>
        <family val="2"/>
      </rPr>
      <t>°W</t>
    </r>
  </si>
  <si>
    <t>Galaxy 16</t>
  </si>
  <si>
    <r>
      <t>99.</t>
    </r>
    <r>
      <rPr>
        <sz val="7.5"/>
        <rFont val="Verdana"/>
        <family val="2"/>
      </rPr>
      <t>2</t>
    </r>
    <r>
      <rPr>
        <sz val="10"/>
        <rFont val="Verdana"/>
        <family val="2"/>
      </rPr>
      <t>°W</t>
    </r>
  </si>
  <si>
    <t>Spaceway 2</t>
  </si>
  <si>
    <t>DirecTV 11</t>
  </si>
  <si>
    <r>
      <t>101.</t>
    </r>
    <r>
      <rPr>
        <sz val="7.5"/>
        <rFont val="Verdana"/>
        <family val="2"/>
      </rPr>
      <t>0</t>
    </r>
    <r>
      <rPr>
        <sz val="10"/>
        <rFont val="Verdana"/>
        <family val="2"/>
      </rPr>
      <t>°W</t>
    </r>
  </si>
  <si>
    <t>AMC 2</t>
  </si>
  <si>
    <t>AMC 4</t>
  </si>
  <si>
    <t>DirecTV 4S/8</t>
  </si>
  <si>
    <r>
      <t>101.</t>
    </r>
    <r>
      <rPr>
        <sz val="7.5"/>
        <rFont val="Verdana"/>
        <family val="2"/>
      </rPr>
      <t>1</t>
    </r>
    <r>
      <rPr>
        <sz val="10"/>
        <rFont val="Verdana"/>
        <family val="2"/>
      </rPr>
      <t>°W</t>
    </r>
  </si>
  <si>
    <t>DirecTV 9S</t>
  </si>
  <si>
    <r>
      <t>102.</t>
    </r>
    <r>
      <rPr>
        <sz val="7.5"/>
        <rFont val="Verdana"/>
        <family val="2"/>
      </rPr>
      <t>8</t>
    </r>
    <r>
      <rPr>
        <sz val="10"/>
        <rFont val="Verdana"/>
        <family val="2"/>
      </rPr>
      <t>°W</t>
    </r>
  </si>
  <si>
    <t>Spaceway 1</t>
  </si>
  <si>
    <t>DirecTV 10</t>
  </si>
  <si>
    <r>
      <t>103.</t>
    </r>
    <r>
      <rPr>
        <sz val="7.5"/>
        <rFont val="Verdana"/>
        <family val="2"/>
      </rPr>
      <t>0</t>
    </r>
    <r>
      <rPr>
        <sz val="10"/>
        <rFont val="Verdana"/>
        <family val="2"/>
      </rPr>
      <t>°W</t>
    </r>
  </si>
  <si>
    <t>AMC 1</t>
  </si>
  <si>
    <r>
      <t>105.</t>
    </r>
    <r>
      <rPr>
        <sz val="7.5"/>
        <rFont val="Verdana"/>
        <family val="2"/>
      </rPr>
      <t>0</t>
    </r>
    <r>
      <rPr>
        <sz val="10"/>
        <rFont val="Verdana"/>
        <family val="2"/>
      </rPr>
      <t>°W</t>
    </r>
  </si>
  <si>
    <t>AMC 15</t>
  </si>
  <si>
    <t>AMC 18</t>
  </si>
  <si>
    <r>
      <t>107.</t>
    </r>
    <r>
      <rPr>
        <sz val="7.5"/>
        <rFont val="Verdana"/>
        <family val="2"/>
      </rPr>
      <t>3</t>
    </r>
    <r>
      <rPr>
        <sz val="10"/>
        <rFont val="Verdana"/>
        <family val="2"/>
      </rPr>
      <t>°W</t>
    </r>
  </si>
  <si>
    <t>Anik F1</t>
  </si>
  <si>
    <t>Anik F1R</t>
  </si>
  <si>
    <r>
      <t>110.</t>
    </r>
    <r>
      <rPr>
        <sz val="7.5"/>
        <rFont val="Verdana"/>
        <family val="2"/>
      </rPr>
      <t>0</t>
    </r>
    <r>
      <rPr>
        <sz val="10"/>
        <rFont val="Verdana"/>
        <family val="2"/>
      </rPr>
      <t>°W</t>
    </r>
  </si>
  <si>
    <t>DirecTV 5</t>
  </si>
  <si>
    <t>EchoStar 10</t>
  </si>
  <si>
    <t>EchoStar 11</t>
  </si>
  <si>
    <r>
      <t>111.</t>
    </r>
    <r>
      <rPr>
        <sz val="7.5"/>
        <rFont val="Verdana"/>
        <family val="2"/>
      </rPr>
      <t>1</t>
    </r>
    <r>
      <rPr>
        <sz val="10"/>
        <rFont val="Verdana"/>
        <family val="2"/>
      </rPr>
      <t>°W</t>
    </r>
  </si>
  <si>
    <t>Anik F2</t>
  </si>
  <si>
    <r>
      <t>113.</t>
    </r>
    <r>
      <rPr>
        <sz val="7.5"/>
        <rFont val="Verdana"/>
        <family val="2"/>
      </rPr>
      <t>0</t>
    </r>
    <r>
      <rPr>
        <sz val="10"/>
        <rFont val="Verdana"/>
        <family val="2"/>
      </rPr>
      <t>°W</t>
    </r>
  </si>
  <si>
    <t>SatMex 6</t>
  </si>
  <si>
    <r>
      <t>114.</t>
    </r>
    <r>
      <rPr>
        <sz val="7.5"/>
        <rFont val="Verdana"/>
        <family val="2"/>
      </rPr>
      <t>9</t>
    </r>
    <r>
      <rPr>
        <sz val="10"/>
        <rFont val="Verdana"/>
        <family val="2"/>
      </rPr>
      <t>°W</t>
    </r>
  </si>
  <si>
    <r>
      <t>Solidaridad 2 </t>
    </r>
    <r>
      <rPr>
        <i/>
        <sz val="7.5"/>
        <rFont val="Arial"/>
        <family val="2"/>
      </rPr>
      <t>(incl. 1.6°)</t>
    </r>
  </si>
  <si>
    <r>
      <t>115.</t>
    </r>
    <r>
      <rPr>
        <sz val="7.5"/>
        <rFont val="Verdana"/>
        <family val="2"/>
      </rPr>
      <t>0</t>
    </r>
    <r>
      <rPr>
        <sz val="10"/>
        <rFont val="Verdana"/>
        <family val="2"/>
      </rPr>
      <t>°W</t>
    </r>
  </si>
  <si>
    <t>XM 4</t>
  </si>
  <si>
    <r>
      <t>116.</t>
    </r>
    <r>
      <rPr>
        <sz val="7.5"/>
        <rFont val="Verdana"/>
        <family val="2"/>
      </rPr>
      <t>8</t>
    </r>
    <r>
      <rPr>
        <sz val="10"/>
        <rFont val="Verdana"/>
        <family val="2"/>
      </rPr>
      <t>°W</t>
    </r>
  </si>
  <si>
    <t>SatMex 5</t>
  </si>
  <si>
    <r>
      <t>119.</t>
    </r>
    <r>
      <rPr>
        <sz val="7.5"/>
        <rFont val="Verdana"/>
        <family val="2"/>
      </rPr>
      <t>0</t>
    </r>
    <r>
      <rPr>
        <sz val="10"/>
        <rFont val="Verdana"/>
        <family val="2"/>
      </rPr>
      <t>°W</t>
    </r>
  </si>
  <si>
    <t>Anik F3</t>
  </si>
  <si>
    <t>EchoStar 7</t>
  </si>
  <si>
    <t>DirecTV 7S</t>
  </si>
  <si>
    <r>
      <t>121.</t>
    </r>
    <r>
      <rPr>
        <sz val="7.5"/>
        <rFont val="Verdana"/>
        <family val="2"/>
      </rPr>
      <t>0</t>
    </r>
    <r>
      <rPr>
        <sz val="10"/>
        <rFont val="Verdana"/>
        <family val="2"/>
      </rPr>
      <t>°W</t>
    </r>
  </si>
  <si>
    <t>EchoStar 9/Galaxy 23</t>
  </si>
  <si>
    <r>
      <t>123.</t>
    </r>
    <r>
      <rPr>
        <sz val="7.5"/>
        <rFont val="Verdana"/>
        <family val="2"/>
      </rPr>
      <t>0</t>
    </r>
    <r>
      <rPr>
        <sz val="10"/>
        <rFont val="Verdana"/>
        <family val="2"/>
      </rPr>
      <t>°W</t>
    </r>
  </si>
  <si>
    <t>Galaxy 12</t>
  </si>
  <si>
    <t>Galaxy 18</t>
  </si>
  <si>
    <r>
      <t>125.</t>
    </r>
    <r>
      <rPr>
        <sz val="7.5"/>
        <rFont val="Verdana"/>
        <family val="2"/>
      </rPr>
      <t>0</t>
    </r>
    <r>
      <rPr>
        <sz val="10"/>
        <rFont val="Verdana"/>
        <family val="2"/>
      </rPr>
      <t>°W</t>
    </r>
  </si>
  <si>
    <t>Galaxy 14</t>
  </si>
  <si>
    <t>AMC 21</t>
  </si>
  <si>
    <r>
      <t>127.</t>
    </r>
    <r>
      <rPr>
        <sz val="7.5"/>
        <rFont val="Verdana"/>
        <family val="2"/>
      </rPr>
      <t>0</t>
    </r>
    <r>
      <rPr>
        <sz val="10"/>
        <rFont val="Verdana"/>
        <family val="2"/>
      </rPr>
      <t>°W</t>
    </r>
  </si>
  <si>
    <t>Galaxy 13/Horizons 1</t>
  </si>
  <si>
    <r>
      <t>129.</t>
    </r>
    <r>
      <rPr>
        <sz val="7.5"/>
        <rFont val="Verdana"/>
        <family val="2"/>
      </rPr>
      <t>0</t>
    </r>
    <r>
      <rPr>
        <sz val="10"/>
        <rFont val="Verdana"/>
        <family val="2"/>
      </rPr>
      <t>°W</t>
    </r>
  </si>
  <si>
    <t>Galaxy 27</t>
  </si>
  <si>
    <t>Ciel 2</t>
  </si>
  <si>
    <r>
      <t>131.</t>
    </r>
    <r>
      <rPr>
        <sz val="7.5"/>
        <rFont val="Verdana"/>
        <family val="2"/>
      </rPr>
      <t>0</t>
    </r>
    <r>
      <rPr>
        <sz val="10"/>
        <rFont val="Verdana"/>
        <family val="2"/>
      </rPr>
      <t>°W</t>
    </r>
  </si>
  <si>
    <t>AMC 11</t>
  </si>
  <si>
    <r>
      <t>133.</t>
    </r>
    <r>
      <rPr>
        <sz val="7.5"/>
        <rFont val="Verdana"/>
        <family val="2"/>
      </rPr>
      <t>0</t>
    </r>
    <r>
      <rPr>
        <sz val="10"/>
        <rFont val="Verdana"/>
        <family val="2"/>
      </rPr>
      <t>°W</t>
    </r>
  </si>
  <si>
    <t>Galaxy 15</t>
  </si>
  <si>
    <r>
      <t>135.</t>
    </r>
    <r>
      <rPr>
        <sz val="7.5"/>
        <rFont val="Verdana"/>
        <family val="2"/>
      </rPr>
      <t>0</t>
    </r>
    <r>
      <rPr>
        <sz val="10"/>
        <rFont val="Verdana"/>
        <family val="2"/>
      </rPr>
      <t>°W</t>
    </r>
  </si>
  <si>
    <t>AMC 10</t>
  </si>
  <si>
    <r>
      <t>137.</t>
    </r>
    <r>
      <rPr>
        <sz val="7.5"/>
        <rFont val="Verdana"/>
        <family val="2"/>
      </rPr>
      <t>0</t>
    </r>
    <r>
      <rPr>
        <sz val="10"/>
        <rFont val="Verdana"/>
        <family val="2"/>
      </rPr>
      <t>°W</t>
    </r>
  </si>
  <si>
    <t>AMC 7</t>
  </si>
  <si>
    <r>
      <t>139.</t>
    </r>
    <r>
      <rPr>
        <sz val="7.5"/>
        <rFont val="Verdana"/>
        <family val="2"/>
      </rPr>
      <t>0</t>
    </r>
    <r>
      <rPr>
        <sz val="10"/>
        <rFont val="Verdana"/>
        <family val="2"/>
      </rPr>
      <t>°W</t>
    </r>
  </si>
  <si>
    <t>AMC 8</t>
  </si>
  <si>
    <r>
      <t>0.</t>
    </r>
    <r>
      <rPr>
        <sz val="7.5"/>
        <rFont val="Verdana"/>
        <family val="2"/>
      </rPr>
      <t>8</t>
    </r>
    <r>
      <rPr>
        <sz val="10"/>
        <rFont val="Verdana"/>
        <family val="2"/>
      </rPr>
      <t>°W</t>
    </r>
  </si>
  <si>
    <t>Thor 3</t>
  </si>
  <si>
    <t>Thor 5</t>
  </si>
  <si>
    <t>Intelsat 10-02</t>
  </si>
  <si>
    <r>
      <t>Badr 3 </t>
    </r>
    <r>
      <rPr>
        <i/>
        <sz val="7.5"/>
        <rFont val="Arial"/>
        <family val="2"/>
      </rPr>
      <t>(moving 0.4°W/day)</t>
    </r>
  </si>
  <si>
    <r>
      <t>4.</t>
    </r>
    <r>
      <rPr>
        <sz val="7.5"/>
        <rFont val="Verdana"/>
        <family val="2"/>
      </rPr>
      <t>0</t>
    </r>
    <r>
      <rPr>
        <sz val="10"/>
        <rFont val="Verdana"/>
        <family val="2"/>
      </rPr>
      <t>°W</t>
    </r>
  </si>
  <si>
    <t>Amos 2</t>
  </si>
  <si>
    <t>Amos 3</t>
  </si>
  <si>
    <r>
      <t>5.</t>
    </r>
    <r>
      <rPr>
        <sz val="7.5"/>
        <rFont val="Verdana"/>
        <family val="2"/>
      </rPr>
      <t>0</t>
    </r>
    <r>
      <rPr>
        <sz val="10"/>
        <rFont val="Verdana"/>
        <family val="2"/>
      </rPr>
      <t>°W</t>
    </r>
  </si>
  <si>
    <t>Atlantic Bird 3</t>
  </si>
  <si>
    <r>
      <t>7.</t>
    </r>
    <r>
      <rPr>
        <sz val="7.5"/>
        <rFont val="Verdana"/>
        <family val="2"/>
      </rPr>
      <t>0</t>
    </r>
    <r>
      <rPr>
        <sz val="10"/>
        <rFont val="Verdana"/>
        <family val="2"/>
      </rPr>
      <t>°W</t>
    </r>
  </si>
  <si>
    <t>Nilesat 101</t>
  </si>
  <si>
    <t>Nilesat 102</t>
  </si>
  <si>
    <t>Atlantic Bird 4A</t>
  </si>
  <si>
    <r>
      <t>8.</t>
    </r>
    <r>
      <rPr>
        <sz val="7.5"/>
        <rFont val="Verdana"/>
        <family val="2"/>
      </rPr>
      <t>0</t>
    </r>
    <r>
      <rPr>
        <sz val="10"/>
        <rFont val="Verdana"/>
        <family val="2"/>
      </rPr>
      <t>°W</t>
    </r>
  </si>
  <si>
    <r>
      <t>Telecom 2D </t>
    </r>
    <r>
      <rPr>
        <i/>
        <sz val="7.5"/>
        <rFont val="Arial"/>
        <family val="2"/>
      </rPr>
      <t>(incl. 3.3°)</t>
    </r>
  </si>
  <si>
    <t>Atlantic Bird 2</t>
  </si>
  <si>
    <r>
      <t>11.</t>
    </r>
    <r>
      <rPr>
        <sz val="7.5"/>
        <rFont val="Verdana"/>
        <family val="2"/>
      </rPr>
      <t>0</t>
    </r>
    <r>
      <rPr>
        <sz val="10"/>
        <rFont val="Verdana"/>
        <family val="2"/>
      </rPr>
      <t>°W</t>
    </r>
  </si>
  <si>
    <t>Express AM44</t>
  </si>
  <si>
    <r>
      <t>12.</t>
    </r>
    <r>
      <rPr>
        <sz val="7.5"/>
        <rFont val="Verdana"/>
        <family val="2"/>
      </rPr>
      <t>5</t>
    </r>
    <r>
      <rPr>
        <sz val="10"/>
        <rFont val="Verdana"/>
        <family val="2"/>
      </rPr>
      <t>°W</t>
    </r>
  </si>
  <si>
    <t>Atlantic Bird 1</t>
  </si>
  <si>
    <r>
      <t>14.</t>
    </r>
    <r>
      <rPr>
        <sz val="7.5"/>
        <rFont val="Verdana"/>
        <family val="2"/>
      </rPr>
      <t>0</t>
    </r>
    <r>
      <rPr>
        <sz val="10"/>
        <rFont val="Verdana"/>
        <family val="2"/>
      </rPr>
      <t>°W</t>
    </r>
  </si>
  <si>
    <t>Express A4</t>
  </si>
  <si>
    <r>
      <t>15.</t>
    </r>
    <r>
      <rPr>
        <sz val="7.5"/>
        <rFont val="Verdana"/>
        <family val="2"/>
      </rPr>
      <t>0</t>
    </r>
    <r>
      <rPr>
        <sz val="10"/>
        <rFont val="Verdana"/>
        <family val="2"/>
      </rPr>
      <t>°W</t>
    </r>
  </si>
  <si>
    <t>Telstar 12</t>
  </si>
  <si>
    <r>
      <t>18.</t>
    </r>
    <r>
      <rPr>
        <sz val="7.5"/>
        <rFont val="Verdana"/>
        <family val="2"/>
      </rPr>
      <t>0</t>
    </r>
    <r>
      <rPr>
        <sz val="10"/>
        <rFont val="Verdana"/>
        <family val="2"/>
      </rPr>
      <t>°W</t>
    </r>
  </si>
  <si>
    <t>Intelsat 901</t>
  </si>
  <si>
    <r>
      <t>22.</t>
    </r>
    <r>
      <rPr>
        <sz val="7.5"/>
        <rFont val="Verdana"/>
        <family val="2"/>
      </rPr>
      <t>0</t>
    </r>
    <r>
      <rPr>
        <sz val="10"/>
        <rFont val="Verdana"/>
        <family val="2"/>
      </rPr>
      <t>°W</t>
    </r>
  </si>
  <si>
    <t>NSS 7</t>
  </si>
  <si>
    <r>
      <t>24.</t>
    </r>
    <r>
      <rPr>
        <sz val="7.5"/>
        <rFont val="Verdana"/>
        <family val="2"/>
      </rPr>
      <t>5</t>
    </r>
    <r>
      <rPr>
        <sz val="10"/>
        <rFont val="Verdana"/>
        <family val="2"/>
      </rPr>
      <t>°W</t>
    </r>
  </si>
  <si>
    <t>Intelsat 905</t>
  </si>
  <si>
    <r>
      <t>27.</t>
    </r>
    <r>
      <rPr>
        <sz val="7.5"/>
        <rFont val="Verdana"/>
        <family val="2"/>
      </rPr>
      <t>5</t>
    </r>
    <r>
      <rPr>
        <sz val="10"/>
        <rFont val="Verdana"/>
        <family val="2"/>
      </rPr>
      <t>°W</t>
    </r>
  </si>
  <si>
    <t>Intelsat 907</t>
  </si>
  <si>
    <r>
      <t>30.</t>
    </r>
    <r>
      <rPr>
        <sz val="7.5"/>
        <rFont val="Verdana"/>
        <family val="2"/>
      </rPr>
      <t>0</t>
    </r>
    <r>
      <rPr>
        <sz val="10"/>
        <rFont val="Verdana"/>
        <family val="2"/>
      </rPr>
      <t>°W</t>
    </r>
  </si>
  <si>
    <t>Hispasat 1C</t>
  </si>
  <si>
    <t>Hispasat 1D</t>
  </si>
  <si>
    <r>
      <t>31.</t>
    </r>
    <r>
      <rPr>
        <sz val="7.5"/>
        <rFont val="Verdana"/>
        <family val="2"/>
      </rPr>
      <t>5</t>
    </r>
    <r>
      <rPr>
        <sz val="10"/>
        <rFont val="Verdana"/>
        <family val="2"/>
      </rPr>
      <t>°W</t>
    </r>
  </si>
  <si>
    <r>
      <t>Intelsat 801 </t>
    </r>
    <r>
      <rPr>
        <i/>
        <sz val="7.5"/>
        <rFont val="Arial"/>
        <family val="2"/>
      </rPr>
      <t>(incl. 1.1°)</t>
    </r>
  </si>
  <si>
    <r>
      <t>34.</t>
    </r>
    <r>
      <rPr>
        <sz val="7.5"/>
        <rFont val="Verdana"/>
        <family val="2"/>
      </rPr>
      <t>5</t>
    </r>
    <r>
      <rPr>
        <sz val="10"/>
        <rFont val="Verdana"/>
        <family val="2"/>
      </rPr>
      <t>°W</t>
    </r>
  </si>
  <si>
    <t>Intelsat 903</t>
  </si>
  <si>
    <r>
      <t>37.</t>
    </r>
    <r>
      <rPr>
        <sz val="7.5"/>
        <rFont val="Verdana"/>
        <family val="2"/>
      </rPr>
      <t>5</t>
    </r>
    <r>
      <rPr>
        <sz val="10"/>
        <rFont val="Verdana"/>
        <family val="2"/>
      </rPr>
      <t>°W</t>
    </r>
  </si>
  <si>
    <t>NSS 10</t>
  </si>
  <si>
    <t>Telstar 11N</t>
  </si>
  <si>
    <t>NSS 806</t>
  </si>
  <si>
    <r>
      <t>43.</t>
    </r>
    <r>
      <rPr>
        <sz val="7.5"/>
        <rFont val="Verdana"/>
        <family val="2"/>
      </rPr>
      <t>0</t>
    </r>
    <r>
      <rPr>
        <sz val="10"/>
        <rFont val="Verdana"/>
        <family val="2"/>
      </rPr>
      <t>°W</t>
    </r>
  </si>
  <si>
    <t>Intelsat 3R</t>
  </si>
  <si>
    <t>Intelsat 11</t>
  </si>
  <si>
    <r>
      <t>45.</t>
    </r>
    <r>
      <rPr>
        <sz val="7.5"/>
        <rFont val="Verdana"/>
        <family val="2"/>
      </rPr>
      <t>0</t>
    </r>
    <r>
      <rPr>
        <sz val="10"/>
        <rFont val="Verdana"/>
        <family val="2"/>
      </rPr>
      <t>°W</t>
    </r>
  </si>
  <si>
    <t>Intelsat 1R</t>
  </si>
  <si>
    <r>
      <t>50.</t>
    </r>
    <r>
      <rPr>
        <sz val="7.5"/>
        <rFont val="Verdana"/>
        <family val="2"/>
      </rPr>
      <t>0</t>
    </r>
    <r>
      <rPr>
        <sz val="10"/>
        <rFont val="Verdana"/>
        <family val="2"/>
      </rPr>
      <t>°W</t>
    </r>
  </si>
  <si>
    <t>Intelsat 705</t>
  </si>
  <si>
    <r>
      <t>53.</t>
    </r>
    <r>
      <rPr>
        <sz val="7.5"/>
        <rFont val="Verdana"/>
        <family val="2"/>
      </rPr>
      <t>0</t>
    </r>
    <r>
      <rPr>
        <sz val="10"/>
        <rFont val="Verdana"/>
        <family val="2"/>
      </rPr>
      <t>°W</t>
    </r>
  </si>
  <si>
    <t>Intelsat 707</t>
  </si>
  <si>
    <r>
      <t>55.</t>
    </r>
    <r>
      <rPr>
        <sz val="7.5"/>
        <rFont val="Verdana"/>
        <family val="2"/>
      </rPr>
      <t>5</t>
    </r>
    <r>
      <rPr>
        <sz val="10"/>
        <rFont val="Verdana"/>
        <family val="2"/>
      </rPr>
      <t>°W</t>
    </r>
  </si>
  <si>
    <t>Intelsat 805</t>
  </si>
  <si>
    <r>
      <t>58.</t>
    </r>
    <r>
      <rPr>
        <sz val="7.5"/>
        <rFont val="Verdana"/>
        <family val="2"/>
      </rPr>
      <t>0</t>
    </r>
    <r>
      <rPr>
        <sz val="10"/>
        <rFont val="Verdana"/>
        <family val="2"/>
      </rPr>
      <t>°W</t>
    </r>
  </si>
  <si>
    <t>Intelsat 9</t>
  </si>
  <si>
    <r>
      <t>61.</t>
    </r>
    <r>
      <rPr>
        <sz val="7.5"/>
        <rFont val="Verdana"/>
        <family val="2"/>
      </rPr>
      <t>0</t>
    </r>
    <r>
      <rPr>
        <sz val="10"/>
        <rFont val="Verdana"/>
        <family val="2"/>
      </rPr>
      <t>°W</t>
    </r>
  </si>
  <si>
    <t>Amazonas 1</t>
  </si>
  <si>
    <t>40.5°W</t>
  </si>
  <si>
    <t>72.0°W</t>
  </si>
  <si>
    <r>
      <t>Nahuel 1 </t>
    </r>
    <r>
      <rPr>
        <b/>
        <i/>
        <sz val="12"/>
        <rFont val="Arial"/>
        <family val="2"/>
      </rPr>
      <t>(incl. 2.1°)</t>
    </r>
  </si>
  <si>
    <t>89.0°W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</si>
</sst>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3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BankGothic Md B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1"/>
      <name val="Arial"/>
      <family val="2"/>
    </font>
    <font>
      <sz val="10"/>
      <name val="Verdana"/>
      <family val="2"/>
    </font>
    <font>
      <sz val="7.5"/>
      <name val="Verdana"/>
      <family val="2"/>
    </font>
    <font>
      <i/>
      <sz val="7.5"/>
      <name val="Arial"/>
      <family val="2"/>
    </font>
    <font>
      <u val="single"/>
      <sz val="10"/>
      <color indexed="12"/>
      <name val="Arial"/>
      <family val="0"/>
    </font>
    <font>
      <b/>
      <sz val="12"/>
      <name val="Verdana"/>
      <family val="2"/>
    </font>
    <font>
      <b/>
      <u val="single"/>
      <sz val="12"/>
      <color indexed="12"/>
      <name val="Arial"/>
      <family val="0"/>
    </font>
    <font>
      <b/>
      <i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24" borderId="0" xfId="0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24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24" borderId="10" xfId="0" applyFont="1" applyFill="1" applyBorder="1" applyAlignment="1">
      <alignment/>
    </xf>
    <xf numFmtId="0" fontId="6" fillId="24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6" fillId="0" borderId="0" xfId="0" applyFont="1" applyFill="1" applyAlignment="1">
      <alignment horizontal="center" wrapText="1"/>
    </xf>
    <xf numFmtId="0" fontId="29" fillId="0" borderId="0" xfId="48" applyFill="1" applyAlignment="1">
      <alignment wrapText="1"/>
    </xf>
    <xf numFmtId="0" fontId="26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horizontal="center" vertical="top" wrapText="1"/>
    </xf>
    <xf numFmtId="0" fontId="26" fillId="0" borderId="10" xfId="0" applyFont="1" applyFill="1" applyBorder="1" applyAlignment="1">
      <alignment horizontal="center" wrapText="1"/>
    </xf>
    <xf numFmtId="0" fontId="29" fillId="0" borderId="10" xfId="48" applyFill="1" applyBorder="1" applyAlignment="1">
      <alignment wrapText="1"/>
    </xf>
    <xf numFmtId="0" fontId="26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 vertical="top" wrapText="1"/>
    </xf>
    <xf numFmtId="0" fontId="27" fillId="0" borderId="0" xfId="0" applyFont="1" applyFill="1" applyAlignment="1">
      <alignment horizontal="center" wrapText="1"/>
    </xf>
    <xf numFmtId="0" fontId="29" fillId="0" borderId="11" xfId="48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27" fillId="0" borderId="13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29" fillId="0" borderId="0" xfId="48" applyFill="1" applyBorder="1" applyAlignment="1">
      <alignment wrapText="1"/>
    </xf>
    <xf numFmtId="0" fontId="26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30" fillId="24" borderId="10" xfId="0" applyFont="1" applyFill="1" applyBorder="1" applyAlignment="1">
      <alignment horizontal="center" wrapText="1"/>
    </xf>
    <xf numFmtId="0" fontId="6" fillId="24" borderId="10" xfId="0" applyFont="1" applyFill="1" applyBorder="1" applyAlignment="1">
      <alignment wrapText="1"/>
    </xf>
    <xf numFmtId="0" fontId="31" fillId="24" borderId="10" xfId="48" applyFont="1" applyFill="1" applyBorder="1" applyAlignment="1">
      <alignment wrapText="1"/>
    </xf>
    <xf numFmtId="0" fontId="30" fillId="24" borderId="12" xfId="0" applyFont="1" applyFill="1" applyBorder="1" applyAlignment="1">
      <alignment horizontal="center" wrapText="1"/>
    </xf>
    <xf numFmtId="0" fontId="30" fillId="24" borderId="10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885825</xdr:colOff>
      <xdr:row>23</xdr:row>
      <xdr:rowOff>19050</xdr:rowOff>
    </xdr:from>
    <xdr:to>
      <xdr:col>4</xdr:col>
      <xdr:colOff>904875</xdr:colOff>
      <xdr:row>23</xdr:row>
      <xdr:rowOff>19050</xdr:rowOff>
    </xdr:to>
    <xdr:sp>
      <xdr:nvSpPr>
        <xdr:cNvPr id="1" name="Line 3"/>
        <xdr:cNvSpPr>
          <a:spLocks/>
        </xdr:cNvSpPr>
      </xdr:nvSpPr>
      <xdr:spPr>
        <a:xfrm>
          <a:off x="2247900" y="510540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16</xdr:row>
      <xdr:rowOff>9525</xdr:rowOff>
    </xdr:from>
    <xdr:to>
      <xdr:col>3</xdr:col>
      <xdr:colOff>1133475</xdr:colOff>
      <xdr:row>28</xdr:row>
      <xdr:rowOff>19050</xdr:rowOff>
    </xdr:to>
    <xdr:sp>
      <xdr:nvSpPr>
        <xdr:cNvPr id="2" name="Line 4"/>
        <xdr:cNvSpPr>
          <a:spLocks/>
        </xdr:cNvSpPr>
      </xdr:nvSpPr>
      <xdr:spPr>
        <a:xfrm>
          <a:off x="3400425" y="3962400"/>
          <a:ext cx="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15</xdr:row>
      <xdr:rowOff>28575</xdr:rowOff>
    </xdr:from>
    <xdr:to>
      <xdr:col>3</xdr:col>
      <xdr:colOff>1143000</xdr:colOff>
      <xdr:row>19</xdr:row>
      <xdr:rowOff>123825</xdr:rowOff>
    </xdr:to>
    <xdr:sp>
      <xdr:nvSpPr>
        <xdr:cNvPr id="3" name="Line 5"/>
        <xdr:cNvSpPr>
          <a:spLocks/>
        </xdr:cNvSpPr>
      </xdr:nvSpPr>
      <xdr:spPr>
        <a:xfrm flipV="1">
          <a:off x="3400425" y="3781425"/>
          <a:ext cx="95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16</xdr:row>
      <xdr:rowOff>76200</xdr:rowOff>
    </xdr:from>
    <xdr:to>
      <xdr:col>3</xdr:col>
      <xdr:colOff>1143000</xdr:colOff>
      <xdr:row>23</xdr:row>
      <xdr:rowOff>0</xdr:rowOff>
    </xdr:to>
    <xdr:sp>
      <xdr:nvSpPr>
        <xdr:cNvPr id="4" name="Line 7"/>
        <xdr:cNvSpPr>
          <a:spLocks/>
        </xdr:cNvSpPr>
      </xdr:nvSpPr>
      <xdr:spPr>
        <a:xfrm flipH="1" flipV="1">
          <a:off x="3009900" y="4029075"/>
          <a:ext cx="400050" cy="10572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yngsat.com/amc6.html" TargetMode="External" /><Relationship Id="rId2" Type="http://schemas.openxmlformats.org/officeDocument/2006/relationships/hyperlink" Target="http://www.lyngsat.com/galaxy28.html" TargetMode="External" /><Relationship Id="rId3" Type="http://schemas.openxmlformats.org/officeDocument/2006/relationships/hyperlink" Target="http://www.lyngsat.com/galaxy3c.html" TargetMode="External" /><Relationship Id="rId4" Type="http://schemas.openxmlformats.org/officeDocument/2006/relationships/hyperlink" Target="http://www.lyngsat.com/nss806.html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yngsat.com/echo3.html" TargetMode="External" /><Relationship Id="rId2" Type="http://schemas.openxmlformats.org/officeDocument/2006/relationships/hyperlink" Target="http://www.lyngsat.com/echo12.html" TargetMode="External" /><Relationship Id="rId3" Type="http://schemas.openxmlformats.org/officeDocument/2006/relationships/hyperlink" Target="http://www.lyngsat.com/t14.html" TargetMode="External" /><Relationship Id="rId4" Type="http://schemas.openxmlformats.org/officeDocument/2006/relationships/hyperlink" Target="http://www.lyngsat.com/staronec1.html" TargetMode="External" /><Relationship Id="rId5" Type="http://schemas.openxmlformats.org/officeDocument/2006/relationships/hyperlink" Target="http://www.lyngsat.com/amazonas2.html" TargetMode="External" /><Relationship Id="rId6" Type="http://schemas.openxmlformats.org/officeDocument/2006/relationships/hyperlink" Target="http://www.lyngsat.com/staronec2.html" TargetMode="External" /><Relationship Id="rId7" Type="http://schemas.openxmlformats.org/officeDocument/2006/relationships/hyperlink" Target="http://www.lyngsat.com/amc6.html" TargetMode="External" /><Relationship Id="rId8" Type="http://schemas.openxmlformats.org/officeDocument/2006/relationships/hyperlink" Target="http://www.lyngsat.com/dtv1r.html" TargetMode="External" /><Relationship Id="rId9" Type="http://schemas.openxmlformats.org/officeDocument/2006/relationships/hyperlink" Target="http://www.lyngsat.com/nimiq5.html" TargetMode="External" /><Relationship Id="rId10" Type="http://schemas.openxmlformats.org/officeDocument/2006/relationships/hyperlink" Target="http://www.lyngsat.com/echo6.html" TargetMode="External" /><Relationship Id="rId11" Type="http://schemas.openxmlformats.org/officeDocument/2006/relationships/hyperlink" Target="http://www.lyngsat.com/horizons2.html" TargetMode="External" /><Relationship Id="rId12" Type="http://schemas.openxmlformats.org/officeDocument/2006/relationships/hyperlink" Target="http://www.lyngsat.com/brasilb3.html" TargetMode="External" /><Relationship Id="rId13" Type="http://schemas.openxmlformats.org/officeDocument/2006/relationships/hyperlink" Target="http://www.lyngsat.com/echo1.html" TargetMode="External" /><Relationship Id="rId14" Type="http://schemas.openxmlformats.org/officeDocument/2006/relationships/hyperlink" Target="http://www.lyngsat.com/echo8.html" TargetMode="External" /><Relationship Id="rId15" Type="http://schemas.openxmlformats.org/officeDocument/2006/relationships/hyperlink" Target="http://www.lyngsat.com/vene1.html" TargetMode="External" /><Relationship Id="rId16" Type="http://schemas.openxmlformats.org/officeDocument/2006/relationships/hyperlink" Target="http://www.lyngsat.com/amc5.html" TargetMode="External" /><Relationship Id="rId17" Type="http://schemas.openxmlformats.org/officeDocument/2006/relationships/hyperlink" Target="http://www.lyngsat.com/nimiq4.html" TargetMode="External" /><Relationship Id="rId18" Type="http://schemas.openxmlformats.org/officeDocument/2006/relationships/hyperlink" Target="http://www.lyngsat.com/amc9.html" TargetMode="External" /><Relationship Id="rId19" Type="http://schemas.openxmlformats.org/officeDocument/2006/relationships/hyperlink" Target="http://www.lyngsat.com/brasilb4.html" TargetMode="External" /><Relationship Id="rId20" Type="http://schemas.openxmlformats.org/officeDocument/2006/relationships/hyperlink" Target="http://www.lyngsat.com/amc16.html" TargetMode="External" /><Relationship Id="rId21" Type="http://schemas.openxmlformats.org/officeDocument/2006/relationships/hyperlink" Target="http://www.lyngsat.com/xm3.html" TargetMode="External" /><Relationship Id="rId22" Type="http://schemas.openxmlformats.org/officeDocument/2006/relationships/hyperlink" Target="http://www.lyngsat.com/amc3.html" TargetMode="External" /><Relationship Id="rId23" Type="http://schemas.openxmlformats.org/officeDocument/2006/relationships/hyperlink" Target="http://www.lyngsat.com/galaxy28.html" TargetMode="External" /><Relationship Id="rId24" Type="http://schemas.openxmlformats.org/officeDocument/2006/relationships/hyperlink" Target="http://www.lyngsat.com/nimiq2.html" TargetMode="External" /><Relationship Id="rId25" Type="http://schemas.openxmlformats.org/officeDocument/2006/relationships/hyperlink" Target="http://www.lyngsat.com/nimiq1.html" TargetMode="External" /><Relationship Id="rId26" Type="http://schemas.openxmlformats.org/officeDocument/2006/relationships/hyperlink" Target="http://www.lyngsat.com/galaxy17.html" TargetMode="External" /><Relationship Id="rId27" Type="http://schemas.openxmlformats.org/officeDocument/2006/relationships/hyperlink" Target="http://www.lyngsat.com/galaxy25.html" TargetMode="External" /><Relationship Id="rId28" Type="http://schemas.openxmlformats.org/officeDocument/2006/relationships/hyperlink" Target="http://www.lyngsat.com/galaxy3c.html" TargetMode="External" /><Relationship Id="rId29" Type="http://schemas.openxmlformats.org/officeDocument/2006/relationships/hyperlink" Target="http://www.lyngsat.com/space3.html" TargetMode="External" /><Relationship Id="rId30" Type="http://schemas.openxmlformats.org/officeDocument/2006/relationships/hyperlink" Target="http://www.lyngsat.com/siriusfm5.html" TargetMode="External" /><Relationship Id="rId31" Type="http://schemas.openxmlformats.org/officeDocument/2006/relationships/hyperlink" Target="http://www.lyngsat.com/galaxy19.html" TargetMode="External" /><Relationship Id="rId32" Type="http://schemas.openxmlformats.org/officeDocument/2006/relationships/hyperlink" Target="http://www.lyngsat.com/galaxy16.html" TargetMode="External" /><Relationship Id="rId33" Type="http://schemas.openxmlformats.org/officeDocument/2006/relationships/hyperlink" Target="http://www.lyngsat.com/space2.html" TargetMode="External" /><Relationship Id="rId34" Type="http://schemas.openxmlformats.org/officeDocument/2006/relationships/hyperlink" Target="http://www.lyngsat.com/dtv11.html" TargetMode="External" /><Relationship Id="rId35" Type="http://schemas.openxmlformats.org/officeDocument/2006/relationships/hyperlink" Target="http://www.lyngsat.com/amc2.html" TargetMode="External" /><Relationship Id="rId36" Type="http://schemas.openxmlformats.org/officeDocument/2006/relationships/hyperlink" Target="http://www.lyngsat.com/amc4.html" TargetMode="External" /><Relationship Id="rId37" Type="http://schemas.openxmlformats.org/officeDocument/2006/relationships/hyperlink" Target="http://www.lyngsat.com/dtv101.html" TargetMode="External" /><Relationship Id="rId38" Type="http://schemas.openxmlformats.org/officeDocument/2006/relationships/hyperlink" Target="http://www.lyngsat.com/dtv9s.html" TargetMode="External" /><Relationship Id="rId39" Type="http://schemas.openxmlformats.org/officeDocument/2006/relationships/hyperlink" Target="http://www.lyngsat.com/space1.html" TargetMode="External" /><Relationship Id="rId40" Type="http://schemas.openxmlformats.org/officeDocument/2006/relationships/hyperlink" Target="http://www.lyngsat.com/dtv10.html" TargetMode="External" /><Relationship Id="rId41" Type="http://schemas.openxmlformats.org/officeDocument/2006/relationships/hyperlink" Target="http://www.lyngsat.com/amc1.html" TargetMode="External" /><Relationship Id="rId42" Type="http://schemas.openxmlformats.org/officeDocument/2006/relationships/hyperlink" Target="http://www.lyngsat.com/amc15.html" TargetMode="External" /><Relationship Id="rId43" Type="http://schemas.openxmlformats.org/officeDocument/2006/relationships/hyperlink" Target="http://www.lyngsat.com/amc18.html" TargetMode="External" /><Relationship Id="rId44" Type="http://schemas.openxmlformats.org/officeDocument/2006/relationships/hyperlink" Target="http://www.lyngsat.com/anikf1.html" TargetMode="External" /><Relationship Id="rId45" Type="http://schemas.openxmlformats.org/officeDocument/2006/relationships/hyperlink" Target="http://www.lyngsat.com/anikf1r.html" TargetMode="External" /><Relationship Id="rId46" Type="http://schemas.openxmlformats.org/officeDocument/2006/relationships/hyperlink" Target="http://www.lyngsat.com/dtv5.html" TargetMode="External" /><Relationship Id="rId47" Type="http://schemas.openxmlformats.org/officeDocument/2006/relationships/hyperlink" Target="http://www.lyngsat.com/echo10.html" TargetMode="External" /><Relationship Id="rId48" Type="http://schemas.openxmlformats.org/officeDocument/2006/relationships/hyperlink" Target="http://www.lyngsat.com/echo11.html" TargetMode="External" /><Relationship Id="rId49" Type="http://schemas.openxmlformats.org/officeDocument/2006/relationships/hyperlink" Target="http://www.lyngsat.com/anikf2.html" TargetMode="External" /><Relationship Id="rId50" Type="http://schemas.openxmlformats.org/officeDocument/2006/relationships/hyperlink" Target="http://www.lyngsat.com/sm6.html" TargetMode="External" /><Relationship Id="rId51" Type="http://schemas.openxmlformats.org/officeDocument/2006/relationships/hyperlink" Target="http://www.lyngsat.com/xm4.html" TargetMode="External" /><Relationship Id="rId52" Type="http://schemas.openxmlformats.org/officeDocument/2006/relationships/hyperlink" Target="http://www.lyngsat.com/sm5.html" TargetMode="External" /><Relationship Id="rId53" Type="http://schemas.openxmlformats.org/officeDocument/2006/relationships/hyperlink" Target="http://www.lyngsat.com/anikf3.html" TargetMode="External" /><Relationship Id="rId54" Type="http://schemas.openxmlformats.org/officeDocument/2006/relationships/hyperlink" Target="http://www.lyngsat.com/echo7.html" TargetMode="External" /><Relationship Id="rId55" Type="http://schemas.openxmlformats.org/officeDocument/2006/relationships/hyperlink" Target="http://www.lyngsat.com/dtv7s.html" TargetMode="External" /><Relationship Id="rId56" Type="http://schemas.openxmlformats.org/officeDocument/2006/relationships/hyperlink" Target="http://www.lyngsat.com/echo9galaxy23.html" TargetMode="External" /><Relationship Id="rId57" Type="http://schemas.openxmlformats.org/officeDocument/2006/relationships/hyperlink" Target="http://www.lyngsat.com/galaxy12.html" TargetMode="External" /><Relationship Id="rId58" Type="http://schemas.openxmlformats.org/officeDocument/2006/relationships/hyperlink" Target="http://www.lyngsat.com/galaxy18.html" TargetMode="External" /><Relationship Id="rId59" Type="http://schemas.openxmlformats.org/officeDocument/2006/relationships/hyperlink" Target="http://www.lyngsat.com/galaxy14.html" TargetMode="External" /><Relationship Id="rId60" Type="http://schemas.openxmlformats.org/officeDocument/2006/relationships/hyperlink" Target="http://www.lyngsat.com/amc21.html" TargetMode="External" /><Relationship Id="rId61" Type="http://schemas.openxmlformats.org/officeDocument/2006/relationships/hyperlink" Target="http://www.lyngsat.com/galaxy13horizons1.html" TargetMode="External" /><Relationship Id="rId62" Type="http://schemas.openxmlformats.org/officeDocument/2006/relationships/hyperlink" Target="http://www.lyngsat.com/galaxy27.html" TargetMode="External" /><Relationship Id="rId63" Type="http://schemas.openxmlformats.org/officeDocument/2006/relationships/hyperlink" Target="http://www.lyngsat.com/ciel2.html" TargetMode="External" /><Relationship Id="rId64" Type="http://schemas.openxmlformats.org/officeDocument/2006/relationships/hyperlink" Target="http://www.lyngsat.com/amc11.html" TargetMode="External" /><Relationship Id="rId65" Type="http://schemas.openxmlformats.org/officeDocument/2006/relationships/hyperlink" Target="http://www.lyngsat.com/galaxy15.html" TargetMode="External" /><Relationship Id="rId66" Type="http://schemas.openxmlformats.org/officeDocument/2006/relationships/hyperlink" Target="http://www.lyngsat.com/amc10.html" TargetMode="External" /><Relationship Id="rId67" Type="http://schemas.openxmlformats.org/officeDocument/2006/relationships/hyperlink" Target="http://www.lyngsat.com/amc7.html" TargetMode="External" /><Relationship Id="rId68" Type="http://schemas.openxmlformats.org/officeDocument/2006/relationships/hyperlink" Target="http://www.lyngsat.com/amc8.html" TargetMode="External" /><Relationship Id="rId69" Type="http://schemas.openxmlformats.org/officeDocument/2006/relationships/hyperlink" Target="http://www.lyngsat.com/thor3.html" TargetMode="External" /><Relationship Id="rId70" Type="http://schemas.openxmlformats.org/officeDocument/2006/relationships/hyperlink" Target="http://www.lyngsat.com/thor5.html" TargetMode="External" /><Relationship Id="rId71" Type="http://schemas.openxmlformats.org/officeDocument/2006/relationships/hyperlink" Target="http://www.lyngsat.com/intel1002.html" TargetMode="External" /><Relationship Id="rId72" Type="http://schemas.openxmlformats.org/officeDocument/2006/relationships/hyperlink" Target="http://www.lyngsat.com/amos2.html" TargetMode="External" /><Relationship Id="rId73" Type="http://schemas.openxmlformats.org/officeDocument/2006/relationships/hyperlink" Target="http://www.lyngsat.com/amos3.html" TargetMode="External" /><Relationship Id="rId74" Type="http://schemas.openxmlformats.org/officeDocument/2006/relationships/hyperlink" Target="http://www.lyngsat.com/ab3.html" TargetMode="External" /><Relationship Id="rId75" Type="http://schemas.openxmlformats.org/officeDocument/2006/relationships/hyperlink" Target="http://www.lyngsat.com/nile101.html" TargetMode="External" /><Relationship Id="rId76" Type="http://schemas.openxmlformats.org/officeDocument/2006/relationships/hyperlink" Target="http://www.lyngsat.com/nile102.html" TargetMode="External" /><Relationship Id="rId77" Type="http://schemas.openxmlformats.org/officeDocument/2006/relationships/hyperlink" Target="http://www.lyngsat.com/ab4a.html" TargetMode="External" /><Relationship Id="rId78" Type="http://schemas.openxmlformats.org/officeDocument/2006/relationships/hyperlink" Target="http://www.lyngsat.com/ab2.html" TargetMode="External" /><Relationship Id="rId79" Type="http://schemas.openxmlformats.org/officeDocument/2006/relationships/hyperlink" Target="http://www.lyngsat.com/eam44.html" TargetMode="External" /><Relationship Id="rId80" Type="http://schemas.openxmlformats.org/officeDocument/2006/relationships/hyperlink" Target="http://www.lyngsat.com/ab1.html" TargetMode="External" /><Relationship Id="rId81" Type="http://schemas.openxmlformats.org/officeDocument/2006/relationships/hyperlink" Target="http://www.lyngsat.com/ea4.html" TargetMode="External" /><Relationship Id="rId82" Type="http://schemas.openxmlformats.org/officeDocument/2006/relationships/hyperlink" Target="http://www.lyngsat.com/t12.html" TargetMode="External" /><Relationship Id="rId83" Type="http://schemas.openxmlformats.org/officeDocument/2006/relationships/hyperlink" Target="http://www.lyngsat.com/intel901.html" TargetMode="External" /><Relationship Id="rId84" Type="http://schemas.openxmlformats.org/officeDocument/2006/relationships/hyperlink" Target="http://www.lyngsat.com/nss7.html" TargetMode="External" /><Relationship Id="rId85" Type="http://schemas.openxmlformats.org/officeDocument/2006/relationships/hyperlink" Target="http://www.lyngsat.com/intel905.html" TargetMode="External" /><Relationship Id="rId86" Type="http://schemas.openxmlformats.org/officeDocument/2006/relationships/hyperlink" Target="http://www.lyngsat.com/intel907.html" TargetMode="External" /><Relationship Id="rId87" Type="http://schemas.openxmlformats.org/officeDocument/2006/relationships/hyperlink" Target="http://www.lyngsat.com/hispa1c.html" TargetMode="External" /><Relationship Id="rId88" Type="http://schemas.openxmlformats.org/officeDocument/2006/relationships/hyperlink" Target="http://www.lyngsat.com/hispa1d.html" TargetMode="External" /><Relationship Id="rId89" Type="http://schemas.openxmlformats.org/officeDocument/2006/relationships/hyperlink" Target="http://www.lyngsat.com/intel903.html" TargetMode="External" /><Relationship Id="rId90" Type="http://schemas.openxmlformats.org/officeDocument/2006/relationships/hyperlink" Target="http://www.lyngsat.com/nss10.html" TargetMode="External" /><Relationship Id="rId91" Type="http://schemas.openxmlformats.org/officeDocument/2006/relationships/hyperlink" Target="http://www.lyngsat.com/t11n.html" TargetMode="External" /><Relationship Id="rId92" Type="http://schemas.openxmlformats.org/officeDocument/2006/relationships/hyperlink" Target="http://www.lyngsat.com/nss806.html" TargetMode="External" /><Relationship Id="rId93" Type="http://schemas.openxmlformats.org/officeDocument/2006/relationships/hyperlink" Target="http://www.lyngsat.com/intel3r.html" TargetMode="External" /><Relationship Id="rId94" Type="http://schemas.openxmlformats.org/officeDocument/2006/relationships/hyperlink" Target="http://www.lyngsat.com/intel11.html" TargetMode="External" /><Relationship Id="rId95" Type="http://schemas.openxmlformats.org/officeDocument/2006/relationships/hyperlink" Target="http://www.lyngsat.com/intel1r.html" TargetMode="External" /><Relationship Id="rId96" Type="http://schemas.openxmlformats.org/officeDocument/2006/relationships/hyperlink" Target="http://www.lyngsat.com/intel705.html" TargetMode="External" /><Relationship Id="rId97" Type="http://schemas.openxmlformats.org/officeDocument/2006/relationships/hyperlink" Target="http://www.lyngsat.com/intel707.html" TargetMode="External" /><Relationship Id="rId98" Type="http://schemas.openxmlformats.org/officeDocument/2006/relationships/hyperlink" Target="http://www.lyngsat.com/intel805.html" TargetMode="External" /><Relationship Id="rId99" Type="http://schemas.openxmlformats.org/officeDocument/2006/relationships/hyperlink" Target="http://www.lyngsat.com/intel9.html" TargetMode="External" /><Relationship Id="rId100" Type="http://schemas.openxmlformats.org/officeDocument/2006/relationships/hyperlink" Target="http://www.lyngsat.com/amazonas1.html" TargetMode="External" /><Relationship Id="rId10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49"/>
  <sheetViews>
    <sheetView tabSelected="1" zoomScalePageLayoutView="0" workbookViewId="0" topLeftCell="A1">
      <selection activeCell="Z10" sqref="Z10"/>
    </sheetView>
  </sheetViews>
  <sheetFormatPr defaultColWidth="11.421875" defaultRowHeight="12.75"/>
  <cols>
    <col min="1" max="1" width="5.7109375" style="0" customWidth="1"/>
    <col min="2" max="2" width="14.7109375" style="0" bestFit="1" customWidth="1"/>
    <col min="3" max="3" width="13.57421875" style="1" customWidth="1"/>
    <col min="4" max="4" width="23.57421875" style="0" customWidth="1"/>
    <col min="5" max="5" width="19.8515625" style="1" customWidth="1"/>
    <col min="6" max="6" width="11.7109375" style="0" hidden="1" customWidth="1"/>
    <col min="7" max="7" width="0.42578125" style="0" hidden="1" customWidth="1"/>
    <col min="8" max="8" width="0.42578125" style="2" hidden="1" customWidth="1"/>
    <col min="9" max="9" width="17.57421875" style="1" hidden="1" customWidth="1"/>
    <col min="10" max="10" width="15.140625" style="1" hidden="1" customWidth="1"/>
    <col min="11" max="11" width="16.28125" style="0" hidden="1" customWidth="1"/>
    <col min="12" max="12" width="8.8515625" style="0" hidden="1" customWidth="1"/>
    <col min="13" max="13" width="4.8515625" style="0" hidden="1" customWidth="1"/>
    <col min="14" max="14" width="14.57421875" style="0" hidden="1" customWidth="1"/>
    <col min="15" max="15" width="16.421875" style="0" hidden="1" customWidth="1"/>
    <col min="16" max="16" width="7.57421875" style="0" hidden="1" customWidth="1"/>
    <col min="17" max="19" width="11.421875" style="0" hidden="1" customWidth="1"/>
    <col min="21" max="21" width="4.140625" style="0" customWidth="1"/>
    <col min="22" max="22" width="13.140625" style="0" customWidth="1"/>
  </cols>
  <sheetData>
    <row r="1" spans="3:6" ht="47.25" customHeight="1">
      <c r="C1" s="18" t="s">
        <v>38</v>
      </c>
      <c r="D1" s="16"/>
      <c r="F1" s="20" t="s">
        <v>40</v>
      </c>
    </row>
    <row r="2" spans="2:22" ht="48" customHeight="1">
      <c r="B2" t="s">
        <v>41</v>
      </c>
      <c r="F2" t="s">
        <v>37</v>
      </c>
      <c r="V2" s="19" t="s">
        <v>42</v>
      </c>
    </row>
    <row r="3" spans="4:6" ht="0.75" customHeight="1">
      <c r="D3" s="13" t="s">
        <v>33</v>
      </c>
      <c r="E3" s="12"/>
      <c r="F3" s="13"/>
    </row>
    <row r="4" spans="4:15" ht="12.75" hidden="1">
      <c r="D4" s="13" t="s">
        <v>1</v>
      </c>
      <c r="E4" s="12">
        <v>6366</v>
      </c>
      <c r="F4" s="13" t="s">
        <v>7</v>
      </c>
      <c r="I4" s="1" t="s">
        <v>8</v>
      </c>
      <c r="J4" s="1">
        <f>F9-F8</f>
        <v>0.6370451769779304</v>
      </c>
      <c r="K4">
        <f>RADIANS(J4)</f>
        <v>0.011118535822214866</v>
      </c>
      <c r="N4" t="s">
        <v>8</v>
      </c>
      <c r="O4">
        <f>COS(J9)</f>
        <v>0.6407199201654526</v>
      </c>
    </row>
    <row r="5" spans="4:15" ht="12.75" hidden="1">
      <c r="D5" s="13" t="s">
        <v>0</v>
      </c>
      <c r="E5" s="12">
        <v>42172</v>
      </c>
      <c r="F5" s="13" t="s">
        <v>7</v>
      </c>
      <c r="I5" s="1" t="s">
        <v>21</v>
      </c>
      <c r="J5" s="1">
        <f>COS(J4)</f>
        <v>0.8038568606172173</v>
      </c>
      <c r="N5" t="s">
        <v>9</v>
      </c>
      <c r="O5">
        <f>1-O4</f>
        <v>0.35928007983454735</v>
      </c>
    </row>
    <row r="6" spans="4:15" ht="12.75" hidden="1">
      <c r="D6" s="13" t="s">
        <v>25</v>
      </c>
      <c r="E6" s="12">
        <f>E4/E5</f>
        <v>0.15095323911600114</v>
      </c>
      <c r="F6" s="13"/>
      <c r="I6" s="1" t="s">
        <v>10</v>
      </c>
      <c r="J6" s="1">
        <f>COS(F10)</f>
        <v>0.797057226921588</v>
      </c>
      <c r="O6">
        <f>0.42*O5</f>
        <v>0.1508976335305099</v>
      </c>
    </row>
    <row r="7" spans="4:15" ht="36" customHeight="1" hidden="1">
      <c r="D7" s="13" t="s">
        <v>34</v>
      </c>
      <c r="E7" s="7" t="s">
        <v>15</v>
      </c>
      <c r="F7" s="6" t="s">
        <v>16</v>
      </c>
      <c r="G7" s="6"/>
      <c r="O7">
        <f>1+O6</f>
        <v>1.15089763353051</v>
      </c>
    </row>
    <row r="8" spans="2:23" ht="29.25" customHeight="1">
      <c r="B8" s="21" t="s">
        <v>31</v>
      </c>
      <c r="C8" s="22" t="s">
        <v>32</v>
      </c>
      <c r="D8" s="23" t="s">
        <v>5</v>
      </c>
      <c r="E8" s="22">
        <v>-95</v>
      </c>
      <c r="F8">
        <f>RADIANS(E8)</f>
        <v>-1.6580627893946132</v>
      </c>
      <c r="I8" s="1" t="s">
        <v>11</v>
      </c>
      <c r="J8" s="10">
        <f>J5*J6</f>
        <v>0.6407199201654526</v>
      </c>
      <c r="O8">
        <f>SQRT(O7)</f>
        <v>1.0727989716300579</v>
      </c>
      <c r="V8" s="49" t="s">
        <v>223</v>
      </c>
      <c r="W8" s="50" t="s">
        <v>224</v>
      </c>
    </row>
    <row r="9" spans="2:23" ht="24" customHeight="1">
      <c r="B9" s="21" t="s">
        <v>30</v>
      </c>
      <c r="C9" s="24" t="s">
        <v>37</v>
      </c>
      <c r="D9" s="23" t="s">
        <v>36</v>
      </c>
      <c r="E9" s="22">
        <v>-58.5</v>
      </c>
      <c r="F9">
        <f>RADIANS(E9)</f>
        <v>-1.0210176124166828</v>
      </c>
      <c r="H9" s="3" t="s">
        <v>20</v>
      </c>
      <c r="I9" s="1" t="s">
        <v>12</v>
      </c>
      <c r="J9" s="1">
        <f>ACOS(J8)</f>
        <v>0.8753607564805486</v>
      </c>
      <c r="K9" s="11">
        <f>DEGREES(J9)</f>
        <v>50.15447689771446</v>
      </c>
      <c r="L9" s="5" t="s">
        <v>15</v>
      </c>
      <c r="O9">
        <f>35806*O8</f>
        <v>38412.63997818585</v>
      </c>
      <c r="V9" s="49"/>
      <c r="W9" s="51" t="s">
        <v>54</v>
      </c>
    </row>
    <row r="10" spans="2:10" ht="32.25" customHeight="1">
      <c r="B10" s="21" t="s">
        <v>30</v>
      </c>
      <c r="C10" s="24" t="s">
        <v>37</v>
      </c>
      <c r="D10" s="23" t="s">
        <v>6</v>
      </c>
      <c r="E10" s="22">
        <v>-37.15</v>
      </c>
      <c r="F10">
        <f>RADIANS(E10)</f>
        <v>-0.6483898171158934</v>
      </c>
      <c r="I10" s="1" t="s">
        <v>13</v>
      </c>
      <c r="J10" s="1">
        <f>COS(J9)</f>
        <v>0.6407199201654526</v>
      </c>
    </row>
    <row r="11" spans="5:24" ht="38.25" customHeight="1">
      <c r="E11" s="8"/>
      <c r="T11" s="8" t="s">
        <v>39</v>
      </c>
      <c r="V11" s="53" t="s">
        <v>225</v>
      </c>
      <c r="W11" s="51" t="s">
        <v>84</v>
      </c>
      <c r="X11" s="9"/>
    </row>
    <row r="12" spans="4:24" ht="15.75">
      <c r="D12" s="14" t="s">
        <v>2</v>
      </c>
      <c r="E12" s="15">
        <f>ROUND(J22,2)</f>
        <v>-50.78</v>
      </c>
      <c r="F12" s="14" t="s">
        <v>26</v>
      </c>
      <c r="G12" t="s">
        <v>28</v>
      </c>
      <c r="I12" s="1" t="s">
        <v>14</v>
      </c>
      <c r="J12" s="1">
        <f>J10-E6</f>
        <v>0.48976668104945154</v>
      </c>
      <c r="T12" s="1">
        <f>360+E12</f>
        <v>309.22</v>
      </c>
      <c r="V12" s="25"/>
      <c r="W12" s="26"/>
      <c r="X12" s="35"/>
    </row>
    <row r="13" spans="4:24" ht="15.75">
      <c r="D13" s="14" t="s">
        <v>3</v>
      </c>
      <c r="E13" s="15">
        <f>ROUND(K15,2)</f>
        <v>32.53</v>
      </c>
      <c r="F13" s="14" t="s">
        <v>26</v>
      </c>
      <c r="G13" t="s">
        <v>29</v>
      </c>
      <c r="I13" s="1" t="s">
        <v>17</v>
      </c>
      <c r="J13" s="1">
        <f>SIN(J9)</f>
        <v>0.7677746960555394</v>
      </c>
      <c r="V13" s="25"/>
      <c r="W13" s="26"/>
      <c r="X13" s="35"/>
    </row>
    <row r="14" spans="4:24" ht="31.5">
      <c r="D14" s="14" t="s">
        <v>4</v>
      </c>
      <c r="E14" s="15">
        <f>ROUND(O9,0)</f>
        <v>38413</v>
      </c>
      <c r="F14" s="14" t="s">
        <v>27</v>
      </c>
      <c r="I14" s="1" t="s">
        <v>18</v>
      </c>
      <c r="J14" s="1">
        <f>J12/J13</f>
        <v>0.6379041710616922</v>
      </c>
      <c r="V14" s="53" t="s">
        <v>93</v>
      </c>
      <c r="W14" s="51" t="s">
        <v>94</v>
      </c>
      <c r="X14" s="35"/>
    </row>
    <row r="15" spans="8:24" ht="12.75">
      <c r="H15" s="3" t="s">
        <v>22</v>
      </c>
      <c r="I15" s="1" t="s">
        <v>19</v>
      </c>
      <c r="J15" s="1">
        <f>ATAN(J14)</f>
        <v>0.5678249507394219</v>
      </c>
      <c r="K15" s="11">
        <f>DEGREES(J15)</f>
        <v>32.53397317959275</v>
      </c>
      <c r="L15" s="9"/>
      <c r="V15" s="27"/>
      <c r="W15" s="26"/>
      <c r="X15" s="35"/>
    </row>
    <row r="16" spans="4:24" ht="15.75">
      <c r="D16" s="17" t="s">
        <v>35</v>
      </c>
      <c r="E16" s="8"/>
      <c r="V16" s="52" t="s">
        <v>222</v>
      </c>
      <c r="W16" s="51" t="s">
        <v>206</v>
      </c>
      <c r="X16" s="35"/>
    </row>
    <row r="17" spans="9:24" ht="12.75">
      <c r="I17" s="1" t="s">
        <v>23</v>
      </c>
      <c r="J17" s="1">
        <f>F9-F8</f>
        <v>0.6370451769779304</v>
      </c>
      <c r="V17" s="27"/>
      <c r="W17" s="26"/>
      <c r="X17" s="35"/>
    </row>
    <row r="18" spans="10:24" ht="12.75">
      <c r="J18" s="1">
        <f>TAN(J17)</f>
        <v>0.7399610750284878</v>
      </c>
      <c r="V18" s="25"/>
      <c r="W18" s="28"/>
      <c r="X18" s="35"/>
    </row>
    <row r="19" spans="10:24" ht="12.75">
      <c r="J19" s="1">
        <f>SIN(F10)</f>
        <v>-0.6039037812533286</v>
      </c>
      <c r="V19" s="25"/>
      <c r="W19" s="26"/>
      <c r="X19" s="35"/>
    </row>
    <row r="20" spans="10:24" ht="12.75">
      <c r="J20" s="1">
        <f>J18/J19</f>
        <v>-1.2252963104367205</v>
      </c>
      <c r="V20" s="25"/>
      <c r="W20" s="26"/>
      <c r="X20" s="35"/>
    </row>
    <row r="21" spans="10:24" ht="12.75">
      <c r="J21" s="1">
        <f>ATAN(J20)</f>
        <v>-0.8862976398349341</v>
      </c>
      <c r="K21">
        <f>DEGREES(J21)</f>
        <v>-50.78111415494764</v>
      </c>
      <c r="V21" s="25"/>
      <c r="W21" s="26"/>
      <c r="X21" s="35"/>
    </row>
    <row r="22" spans="8:24" ht="12.75">
      <c r="H22" s="3" t="s">
        <v>24</v>
      </c>
      <c r="J22" s="4">
        <f>K21</f>
        <v>-50.78111415494764</v>
      </c>
      <c r="V22" s="27"/>
      <c r="W22" s="26"/>
      <c r="X22" s="35"/>
    </row>
    <row r="23" spans="22:24" ht="12.75">
      <c r="V23" s="27"/>
      <c r="W23" s="26"/>
      <c r="X23" s="35"/>
    </row>
    <row r="24" spans="22:24" ht="12.75">
      <c r="V24" s="27"/>
      <c r="W24" s="26"/>
      <c r="X24" s="35"/>
    </row>
    <row r="25" spans="22:24" ht="12.75">
      <c r="V25" s="44"/>
      <c r="W25" s="45"/>
      <c r="X25" s="41"/>
    </row>
    <row r="26" spans="22:25" ht="12.75">
      <c r="V26" s="46"/>
      <c r="W26" s="47"/>
      <c r="X26" s="41"/>
      <c r="Y26" s="9"/>
    </row>
    <row r="27" spans="22:25" ht="12.75">
      <c r="V27" s="46"/>
      <c r="W27" s="45"/>
      <c r="X27" s="41"/>
      <c r="Y27" s="9"/>
    </row>
    <row r="28" spans="22:25" ht="12.75">
      <c r="V28" s="44"/>
      <c r="W28" s="45"/>
      <c r="X28" s="41"/>
      <c r="Y28" s="9"/>
    </row>
    <row r="29" spans="22:25" ht="12.75">
      <c r="V29" s="44"/>
      <c r="W29" s="45"/>
      <c r="X29" s="41"/>
      <c r="Y29" s="9"/>
    </row>
    <row r="30" spans="22:25" ht="12.75">
      <c r="V30" s="44"/>
      <c r="W30" s="45"/>
      <c r="X30" s="41"/>
      <c r="Y30" s="9"/>
    </row>
    <row r="31" spans="22:25" ht="12.75">
      <c r="V31" s="44"/>
      <c r="W31" s="45"/>
      <c r="X31" s="41"/>
      <c r="Y31" s="9"/>
    </row>
    <row r="32" spans="22:25" ht="12.75">
      <c r="V32" s="44"/>
      <c r="W32" s="45"/>
      <c r="X32" s="41"/>
      <c r="Y32" s="9"/>
    </row>
    <row r="33" spans="22:25" ht="12.75">
      <c r="V33" s="44"/>
      <c r="W33" s="45"/>
      <c r="X33" s="41"/>
      <c r="Y33" s="9"/>
    </row>
    <row r="34" spans="22:25" ht="12.75">
      <c r="V34" s="44"/>
      <c r="W34" s="45"/>
      <c r="X34" s="41"/>
      <c r="Y34" s="9"/>
    </row>
    <row r="35" spans="22:25" ht="12.75">
      <c r="V35" s="44"/>
      <c r="W35" s="45"/>
      <c r="X35" s="41"/>
      <c r="Y35" s="9"/>
    </row>
    <row r="36" spans="22:25" ht="12.75">
      <c r="V36" s="44"/>
      <c r="W36" s="45"/>
      <c r="X36" s="41"/>
      <c r="Y36" s="9"/>
    </row>
    <row r="37" spans="22:25" ht="12.75">
      <c r="V37" s="44"/>
      <c r="W37" s="45"/>
      <c r="X37" s="41"/>
      <c r="Y37" s="9"/>
    </row>
    <row r="38" spans="22:25" ht="12.75">
      <c r="V38" s="46"/>
      <c r="W38" s="45"/>
      <c r="X38" s="41"/>
      <c r="Y38" s="9"/>
    </row>
    <row r="39" spans="22:25" ht="12.75">
      <c r="V39" s="46"/>
      <c r="W39" s="45"/>
      <c r="X39" s="41"/>
      <c r="Y39" s="9"/>
    </row>
    <row r="40" spans="22:25" ht="12.75">
      <c r="V40" s="44"/>
      <c r="W40" s="47"/>
      <c r="X40" s="41"/>
      <c r="Y40" s="9"/>
    </row>
    <row r="41" spans="22:25" ht="12.75">
      <c r="V41" s="44"/>
      <c r="W41" s="45"/>
      <c r="X41" s="41"/>
      <c r="Y41" s="9"/>
    </row>
    <row r="42" spans="22:25" ht="12.75">
      <c r="V42" s="44"/>
      <c r="W42" s="45"/>
      <c r="X42" s="41"/>
      <c r="Y42" s="9"/>
    </row>
    <row r="43" spans="22:25" ht="12.75">
      <c r="V43" s="44"/>
      <c r="W43" s="45"/>
      <c r="X43" s="41"/>
      <c r="Y43" s="9"/>
    </row>
    <row r="44" spans="22:25" ht="12.75">
      <c r="V44" s="44"/>
      <c r="W44" s="45"/>
      <c r="X44" s="41"/>
      <c r="Y44" s="9"/>
    </row>
    <row r="45" spans="22:25" ht="12.75">
      <c r="V45" s="44"/>
      <c r="W45" s="45"/>
      <c r="X45" s="41"/>
      <c r="Y45" s="9"/>
    </row>
    <row r="46" spans="22:25" ht="12.75">
      <c r="V46" s="44"/>
      <c r="W46" s="45"/>
      <c r="X46" s="41"/>
      <c r="Y46" s="9"/>
    </row>
    <row r="47" spans="22:25" ht="12.75">
      <c r="V47" s="46"/>
      <c r="W47" s="45"/>
      <c r="X47" s="41"/>
      <c r="Y47" s="9"/>
    </row>
    <row r="48" spans="22:25" ht="12.75">
      <c r="V48" s="46"/>
      <c r="W48" s="45"/>
      <c r="X48" s="48"/>
      <c r="Y48" s="9"/>
    </row>
    <row r="49" spans="22:24" ht="12.75">
      <c r="V49" s="42"/>
      <c r="W49" s="42"/>
      <c r="X49" s="42"/>
    </row>
  </sheetData>
  <sheetProtection/>
  <mergeCells count="7">
    <mergeCell ref="V47:V48"/>
    <mergeCell ref="V12:V13"/>
    <mergeCell ref="V18:V19"/>
    <mergeCell ref="V20:V21"/>
    <mergeCell ref="V26:V27"/>
    <mergeCell ref="V38:V39"/>
    <mergeCell ref="V8:V9"/>
  </mergeCells>
  <hyperlinks>
    <hyperlink ref="W9" r:id="rId1" display="http://www.lyngsat.com/amc6.html"/>
    <hyperlink ref="W11" r:id="rId2" display="http://www.lyngsat.com/galaxy28.html"/>
    <hyperlink ref="W14" r:id="rId3" display="http://www.lyngsat.com/galaxy3c.html"/>
    <hyperlink ref="W16" r:id="rId4" display="http://www.lyngsat.com/nss806.html"/>
  </hyperlinks>
  <printOptions/>
  <pageMargins left="0.13" right="0.75" top="0.79" bottom="1" header="0" footer="0"/>
  <pageSetup horizontalDpi="300" verticalDpi="3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0"/>
  <sheetViews>
    <sheetView zoomScalePageLayoutView="0" workbookViewId="0" topLeftCell="A1">
      <selection activeCell="J10" sqref="J10:K10"/>
    </sheetView>
  </sheetViews>
  <sheetFormatPr defaultColWidth="11.421875" defaultRowHeight="12.75"/>
  <cols>
    <col min="1" max="1" width="13.57421875" style="0" customWidth="1"/>
    <col min="2" max="2" width="19.00390625" style="0" customWidth="1"/>
    <col min="3" max="3" width="5.421875" style="0" customWidth="1"/>
    <col min="4" max="4" width="17.140625" style="0" customWidth="1"/>
    <col min="5" max="5" width="19.140625" style="0" customWidth="1"/>
    <col min="6" max="6" width="6.57421875" style="0" customWidth="1"/>
  </cols>
  <sheetData>
    <row r="1" ht="28.5" customHeight="1"/>
    <row r="2" spans="1:11" ht="22.5" customHeight="1">
      <c r="A2" s="30" t="s">
        <v>43</v>
      </c>
      <c r="B2" s="31" t="s">
        <v>44</v>
      </c>
      <c r="C2" s="26"/>
      <c r="D2" s="30" t="s">
        <v>105</v>
      </c>
      <c r="E2" s="31" t="s">
        <v>106</v>
      </c>
      <c r="G2" s="30" t="s">
        <v>163</v>
      </c>
      <c r="H2" s="36" t="s">
        <v>164</v>
      </c>
      <c r="I2" s="43"/>
      <c r="J2" s="38" t="s">
        <v>192</v>
      </c>
      <c r="K2" s="31" t="s">
        <v>193</v>
      </c>
    </row>
    <row r="3" spans="1:11" ht="12.75">
      <c r="A3" s="30"/>
      <c r="B3" s="31" t="s">
        <v>45</v>
      </c>
      <c r="C3" s="26"/>
      <c r="D3" s="30"/>
      <c r="E3" s="31" t="s">
        <v>107</v>
      </c>
      <c r="G3" s="30"/>
      <c r="H3" s="36" t="s">
        <v>165</v>
      </c>
      <c r="I3" s="43"/>
      <c r="J3" s="38" t="s">
        <v>194</v>
      </c>
      <c r="K3" s="31" t="s">
        <v>195</v>
      </c>
    </row>
    <row r="4" spans="1:11" ht="25.5">
      <c r="A4" s="32" t="s">
        <v>46</v>
      </c>
      <c r="B4" s="31" t="s">
        <v>47</v>
      </c>
      <c r="C4" s="26"/>
      <c r="D4" s="30"/>
      <c r="E4" s="31" t="s">
        <v>108</v>
      </c>
      <c r="G4" s="30"/>
      <c r="H4" s="36" t="s">
        <v>166</v>
      </c>
      <c r="I4" s="43"/>
      <c r="J4" s="39" t="s">
        <v>196</v>
      </c>
      <c r="K4" s="31" t="s">
        <v>197</v>
      </c>
    </row>
    <row r="5" spans="1:11" ht="35.25">
      <c r="A5" s="32" t="s">
        <v>48</v>
      </c>
      <c r="B5" s="31" t="s">
        <v>49</v>
      </c>
      <c r="C5" s="26"/>
      <c r="D5" s="32" t="s">
        <v>109</v>
      </c>
      <c r="E5" s="31" t="s">
        <v>110</v>
      </c>
      <c r="G5" s="32"/>
      <c r="H5" s="37" t="s">
        <v>167</v>
      </c>
      <c r="I5" s="43"/>
      <c r="J5" s="39"/>
      <c r="K5" s="31" t="s">
        <v>198</v>
      </c>
    </row>
    <row r="6" spans="1:11" ht="25.5">
      <c r="A6" s="32" t="s">
        <v>50</v>
      </c>
      <c r="B6" s="31" t="s">
        <v>51</v>
      </c>
      <c r="C6" s="26"/>
      <c r="D6" s="30" t="s">
        <v>111</v>
      </c>
      <c r="E6" s="31" t="s">
        <v>112</v>
      </c>
      <c r="G6" s="30" t="s">
        <v>168</v>
      </c>
      <c r="H6" s="36" t="s">
        <v>169</v>
      </c>
      <c r="I6" s="43"/>
      <c r="J6" s="38" t="s">
        <v>199</v>
      </c>
      <c r="K6" s="33" t="s">
        <v>200</v>
      </c>
    </row>
    <row r="7" spans="1:11" ht="12.75">
      <c r="A7" s="32" t="s">
        <v>52</v>
      </c>
      <c r="B7" s="31" t="s">
        <v>53</v>
      </c>
      <c r="C7" s="26"/>
      <c r="D7" s="30"/>
      <c r="E7" s="31" t="s">
        <v>113</v>
      </c>
      <c r="G7" s="30"/>
      <c r="H7" s="36" t="s">
        <v>170</v>
      </c>
      <c r="I7" s="43"/>
      <c r="J7" s="38" t="s">
        <v>201</v>
      </c>
      <c r="K7" s="31" t="s">
        <v>202</v>
      </c>
    </row>
    <row r="8" spans="1:11" ht="30.75">
      <c r="A8" s="49" t="s">
        <v>223</v>
      </c>
      <c r="B8" s="50" t="s">
        <v>224</v>
      </c>
      <c r="C8" s="28"/>
      <c r="D8" s="32" t="s">
        <v>114</v>
      </c>
      <c r="E8" s="31" t="s">
        <v>115</v>
      </c>
      <c r="G8" s="32" t="s">
        <v>171</v>
      </c>
      <c r="H8" s="36" t="s">
        <v>172</v>
      </c>
      <c r="I8" s="43"/>
      <c r="J8" s="39" t="s">
        <v>203</v>
      </c>
      <c r="K8" s="31" t="s">
        <v>204</v>
      </c>
    </row>
    <row r="9" spans="1:11" ht="15.75">
      <c r="A9" s="49"/>
      <c r="B9" s="51" t="s">
        <v>54</v>
      </c>
      <c r="C9" s="26"/>
      <c r="D9" s="30" t="s">
        <v>116</v>
      </c>
      <c r="E9" s="31" t="s">
        <v>117</v>
      </c>
      <c r="G9" s="30" t="s">
        <v>173</v>
      </c>
      <c r="H9" s="36" t="s">
        <v>174</v>
      </c>
      <c r="I9" s="43"/>
      <c r="J9" s="39"/>
      <c r="K9" s="31" t="s">
        <v>205</v>
      </c>
    </row>
    <row r="10" spans="1:11" ht="15.75">
      <c r="A10" s="30" t="s">
        <v>55</v>
      </c>
      <c r="B10" s="31" t="s">
        <v>56</v>
      </c>
      <c r="C10" s="26"/>
      <c r="D10" s="30"/>
      <c r="E10" s="31" t="s">
        <v>118</v>
      </c>
      <c r="G10" s="30"/>
      <c r="H10" s="36" t="s">
        <v>175</v>
      </c>
      <c r="I10" s="43"/>
      <c r="J10" s="52" t="s">
        <v>222</v>
      </c>
      <c r="K10" s="51" t="s">
        <v>206</v>
      </c>
    </row>
    <row r="11" spans="1:11" ht="25.5">
      <c r="A11" s="30"/>
      <c r="B11" s="31" t="s">
        <v>57</v>
      </c>
      <c r="C11" s="26"/>
      <c r="D11" s="30" t="s">
        <v>119</v>
      </c>
      <c r="E11" s="31" t="s">
        <v>120</v>
      </c>
      <c r="G11" s="30"/>
      <c r="H11" s="36" t="s">
        <v>176</v>
      </c>
      <c r="I11" s="43"/>
      <c r="J11" s="39" t="s">
        <v>207</v>
      </c>
      <c r="K11" s="31" t="s">
        <v>208</v>
      </c>
    </row>
    <row r="12" spans="1:11" ht="25.5">
      <c r="A12" s="32" t="s">
        <v>58</v>
      </c>
      <c r="B12" s="31" t="s">
        <v>59</v>
      </c>
      <c r="C12" s="26"/>
      <c r="D12" s="30"/>
      <c r="E12" s="31" t="s">
        <v>121</v>
      </c>
      <c r="G12" s="30" t="s">
        <v>177</v>
      </c>
      <c r="H12" s="37" t="s">
        <v>178</v>
      </c>
      <c r="I12" s="43"/>
      <c r="J12" s="39"/>
      <c r="K12" s="31" t="s">
        <v>209</v>
      </c>
    </row>
    <row r="13" spans="1:11" ht="25.5">
      <c r="A13" s="32" t="s">
        <v>60</v>
      </c>
      <c r="B13" s="31" t="s">
        <v>61</v>
      </c>
      <c r="C13" s="26"/>
      <c r="D13" s="30" t="s">
        <v>122</v>
      </c>
      <c r="E13" s="31" t="s">
        <v>123</v>
      </c>
      <c r="G13" s="30"/>
      <c r="H13" s="36" t="s">
        <v>179</v>
      </c>
      <c r="I13" s="43"/>
      <c r="J13" s="38" t="s">
        <v>210</v>
      </c>
      <c r="K13" s="31" t="s">
        <v>211</v>
      </c>
    </row>
    <row r="14" spans="1:11" ht="25.5">
      <c r="A14" s="32" t="s">
        <v>62</v>
      </c>
      <c r="B14" s="31" t="s">
        <v>63</v>
      </c>
      <c r="C14" s="26"/>
      <c r="D14" s="30"/>
      <c r="E14" s="31" t="s">
        <v>124</v>
      </c>
      <c r="G14" s="32" t="s">
        <v>180</v>
      </c>
      <c r="H14" s="36" t="s">
        <v>181</v>
      </c>
      <c r="I14" s="43"/>
      <c r="J14" s="38" t="s">
        <v>212</v>
      </c>
      <c r="K14" s="31" t="s">
        <v>213</v>
      </c>
    </row>
    <row r="15" spans="1:11" ht="25.5">
      <c r="A15" s="32" t="s">
        <v>64</v>
      </c>
      <c r="B15" s="31" t="s">
        <v>65</v>
      </c>
      <c r="C15" s="26"/>
      <c r="D15" s="30"/>
      <c r="E15" s="31" t="s">
        <v>125</v>
      </c>
      <c r="G15" s="32" t="s">
        <v>182</v>
      </c>
      <c r="H15" s="36" t="s">
        <v>183</v>
      </c>
      <c r="I15" s="43"/>
      <c r="J15" s="38" t="s">
        <v>214</v>
      </c>
      <c r="K15" s="31" t="s">
        <v>215</v>
      </c>
    </row>
    <row r="16" spans="1:11" ht="12.75">
      <c r="A16" s="30" t="s">
        <v>64</v>
      </c>
      <c r="B16" s="33" t="s">
        <v>66</v>
      </c>
      <c r="C16" s="28"/>
      <c r="D16" s="32" t="s">
        <v>126</v>
      </c>
      <c r="E16" s="31" t="s">
        <v>127</v>
      </c>
      <c r="G16" s="32" t="s">
        <v>184</v>
      </c>
      <c r="H16" s="36" t="s">
        <v>185</v>
      </c>
      <c r="I16" s="43"/>
      <c r="J16" s="38" t="s">
        <v>216</v>
      </c>
      <c r="K16" s="31" t="s">
        <v>217</v>
      </c>
    </row>
    <row r="17" spans="1:11" ht="12.75">
      <c r="A17" s="30"/>
      <c r="B17" s="31" t="s">
        <v>67</v>
      </c>
      <c r="C17" s="26"/>
      <c r="D17" s="32" t="s">
        <v>128</v>
      </c>
      <c r="E17" s="31" t="s">
        <v>129</v>
      </c>
      <c r="G17" s="32" t="s">
        <v>186</v>
      </c>
      <c r="H17" s="36" t="s">
        <v>187</v>
      </c>
      <c r="I17" s="43"/>
      <c r="J17" s="38" t="s">
        <v>218</v>
      </c>
      <c r="K17" s="31" t="s">
        <v>219</v>
      </c>
    </row>
    <row r="18" spans="1:11" ht="12.75">
      <c r="A18" s="32" t="s">
        <v>68</v>
      </c>
      <c r="B18" s="31" t="s">
        <v>69</v>
      </c>
      <c r="C18" s="26"/>
      <c r="D18" s="32" t="s">
        <v>130</v>
      </c>
      <c r="E18" s="33" t="s">
        <v>131</v>
      </c>
      <c r="G18" s="32" t="s">
        <v>188</v>
      </c>
      <c r="H18" s="36" t="s">
        <v>189</v>
      </c>
      <c r="I18" s="43"/>
      <c r="J18" s="38" t="s">
        <v>220</v>
      </c>
      <c r="K18" s="31" t="s">
        <v>221</v>
      </c>
    </row>
    <row r="19" spans="1:11" ht="12.75">
      <c r="A19" s="32" t="s">
        <v>70</v>
      </c>
      <c r="B19" s="31" t="s">
        <v>71</v>
      </c>
      <c r="C19" s="26"/>
      <c r="D19" s="32" t="s">
        <v>132</v>
      </c>
      <c r="E19" s="31" t="s">
        <v>133</v>
      </c>
      <c r="G19" s="32" t="s">
        <v>190</v>
      </c>
      <c r="H19" s="36" t="s">
        <v>191</v>
      </c>
      <c r="I19" s="43"/>
      <c r="J19" s="40"/>
      <c r="K19" s="34"/>
    </row>
    <row r="20" spans="1:5" ht="12.75">
      <c r="A20" s="32" t="s">
        <v>72</v>
      </c>
      <c r="B20" s="31" t="s">
        <v>73</v>
      </c>
      <c r="C20" s="26"/>
      <c r="D20" s="32" t="s">
        <v>134</v>
      </c>
      <c r="E20" s="31" t="s">
        <v>135</v>
      </c>
    </row>
    <row r="21" spans="1:5" ht="12.75">
      <c r="A21" s="32" t="s">
        <v>74</v>
      </c>
      <c r="B21" s="31" t="s">
        <v>75</v>
      </c>
      <c r="C21" s="26"/>
      <c r="D21" s="30" t="s">
        <v>136</v>
      </c>
      <c r="E21" s="31" t="s">
        <v>137</v>
      </c>
    </row>
    <row r="22" spans="1:5" ht="12.75">
      <c r="A22" s="32" t="s">
        <v>76</v>
      </c>
      <c r="B22" s="31" t="s">
        <v>77</v>
      </c>
      <c r="C22" s="26"/>
      <c r="D22" s="30"/>
      <c r="E22" s="31" t="s">
        <v>138</v>
      </c>
    </row>
    <row r="23" spans="1:5" ht="12.75">
      <c r="A23" s="32" t="s">
        <v>78</v>
      </c>
      <c r="B23" s="31" t="s">
        <v>79</v>
      </c>
      <c r="C23" s="26"/>
      <c r="D23" s="30"/>
      <c r="E23" s="31" t="s">
        <v>139</v>
      </c>
    </row>
    <row r="24" spans="1:5" ht="25.5">
      <c r="A24" s="32" t="s">
        <v>80</v>
      </c>
      <c r="B24" s="31" t="s">
        <v>81</v>
      </c>
      <c r="C24" s="26"/>
      <c r="D24" s="32" t="s">
        <v>140</v>
      </c>
      <c r="E24" s="31" t="s">
        <v>141</v>
      </c>
    </row>
    <row r="25" spans="1:5" ht="12.75">
      <c r="A25" s="32" t="s">
        <v>82</v>
      </c>
      <c r="B25" s="31" t="s">
        <v>83</v>
      </c>
      <c r="C25" s="26"/>
      <c r="D25" s="32" t="s">
        <v>142</v>
      </c>
      <c r="E25" s="31" t="s">
        <v>143</v>
      </c>
    </row>
    <row r="26" spans="1:5" ht="15.75">
      <c r="A26" s="53" t="s">
        <v>225</v>
      </c>
      <c r="B26" s="51" t="s">
        <v>84</v>
      </c>
      <c r="C26" s="26"/>
      <c r="D26" s="32" t="s">
        <v>142</v>
      </c>
      <c r="E26" s="31" t="s">
        <v>144</v>
      </c>
    </row>
    <row r="27" spans="1:5" ht="12.75">
      <c r="A27" s="32" t="s">
        <v>85</v>
      </c>
      <c r="B27" s="31" t="s">
        <v>86</v>
      </c>
      <c r="C27" s="26"/>
      <c r="D27" s="30" t="s">
        <v>145</v>
      </c>
      <c r="E27" s="31" t="s">
        <v>146</v>
      </c>
    </row>
    <row r="28" spans="1:5" ht="12.75">
      <c r="A28" s="30" t="s">
        <v>85</v>
      </c>
      <c r="B28" s="31" t="s">
        <v>87</v>
      </c>
      <c r="C28" s="26"/>
      <c r="D28" s="30"/>
      <c r="E28" s="31" t="s">
        <v>147</v>
      </c>
    </row>
    <row r="29" spans="1:5" ht="12.75">
      <c r="A29" s="30"/>
      <c r="B29" s="31" t="s">
        <v>88</v>
      </c>
      <c r="C29" s="26"/>
      <c r="D29" s="32" t="s">
        <v>148</v>
      </c>
      <c r="E29" s="31" t="s">
        <v>149</v>
      </c>
    </row>
    <row r="30" spans="1:5" ht="12.75">
      <c r="A30" s="32" t="s">
        <v>89</v>
      </c>
      <c r="B30" s="33" t="s">
        <v>90</v>
      </c>
      <c r="C30" s="28"/>
      <c r="D30" s="30" t="s">
        <v>150</v>
      </c>
      <c r="E30" s="31" t="s">
        <v>151</v>
      </c>
    </row>
    <row r="31" spans="1:5" ht="12.75">
      <c r="A31" s="32" t="s">
        <v>91</v>
      </c>
      <c r="B31" s="31" t="s">
        <v>92</v>
      </c>
      <c r="C31" s="26"/>
      <c r="D31" s="30"/>
      <c r="E31" s="31" t="s">
        <v>152</v>
      </c>
    </row>
    <row r="32" spans="1:5" ht="15.75">
      <c r="A32" s="53" t="s">
        <v>93</v>
      </c>
      <c r="B32" s="51" t="s">
        <v>94</v>
      </c>
      <c r="C32" s="26"/>
      <c r="D32" s="32" t="s">
        <v>153</v>
      </c>
      <c r="E32" s="31" t="s">
        <v>154</v>
      </c>
    </row>
    <row r="33" spans="1:5" ht="12.75">
      <c r="A33" s="32" t="s">
        <v>93</v>
      </c>
      <c r="B33" s="31" t="s">
        <v>95</v>
      </c>
      <c r="C33" s="26"/>
      <c r="D33" s="32" t="s">
        <v>155</v>
      </c>
      <c r="E33" s="31" t="s">
        <v>156</v>
      </c>
    </row>
    <row r="34" spans="1:5" ht="12.75">
      <c r="A34" s="32" t="s">
        <v>96</v>
      </c>
      <c r="B34" s="31" t="s">
        <v>97</v>
      </c>
      <c r="C34" s="26"/>
      <c r="D34" s="32" t="s">
        <v>157</v>
      </c>
      <c r="E34" s="31" t="s">
        <v>158</v>
      </c>
    </row>
    <row r="35" spans="1:5" ht="12.75">
      <c r="A35" s="32" t="s">
        <v>98</v>
      </c>
      <c r="B35" s="31" t="s">
        <v>99</v>
      </c>
      <c r="C35" s="26"/>
      <c r="D35" s="32" t="s">
        <v>159</v>
      </c>
      <c r="E35" s="31" t="s">
        <v>160</v>
      </c>
    </row>
    <row r="36" spans="1:5" ht="12.75">
      <c r="A36" s="32" t="s">
        <v>100</v>
      </c>
      <c r="B36" s="31" t="s">
        <v>101</v>
      </c>
      <c r="C36" s="26"/>
      <c r="D36" s="32" t="s">
        <v>161</v>
      </c>
      <c r="E36" s="31" t="s">
        <v>162</v>
      </c>
    </row>
    <row r="37" spans="1:5" ht="12.75">
      <c r="A37" s="30" t="s">
        <v>102</v>
      </c>
      <c r="B37" s="31" t="s">
        <v>103</v>
      </c>
      <c r="C37" s="26"/>
      <c r="D37" s="34"/>
      <c r="E37" s="34"/>
    </row>
    <row r="38" spans="1:5" ht="12.75">
      <c r="A38" s="30"/>
      <c r="B38" s="31" t="s">
        <v>104</v>
      </c>
      <c r="C38" s="26"/>
      <c r="D38" s="29"/>
      <c r="E38" s="29"/>
    </row>
    <row r="39" spans="1:5" ht="12.75">
      <c r="A39" s="9"/>
      <c r="B39" s="9"/>
      <c r="C39" s="9"/>
      <c r="D39" s="9"/>
      <c r="E39" s="9"/>
    </row>
    <row r="40" spans="1:5" ht="12.75">
      <c r="A40" s="9"/>
      <c r="B40" s="9"/>
      <c r="C40" s="9"/>
      <c r="D40" s="9"/>
      <c r="E40" s="9"/>
    </row>
  </sheetData>
  <sheetProtection/>
  <mergeCells count="24">
    <mergeCell ref="J4:J5"/>
    <mergeCell ref="J8:J9"/>
    <mergeCell ref="J11:J12"/>
    <mergeCell ref="J19:K19"/>
    <mergeCell ref="D37:E37"/>
    <mergeCell ref="D38:E38"/>
    <mergeCell ref="G2:G4"/>
    <mergeCell ref="G6:G7"/>
    <mergeCell ref="G9:G11"/>
    <mergeCell ref="G12:G13"/>
    <mergeCell ref="A28:A29"/>
    <mergeCell ref="A37:A38"/>
    <mergeCell ref="D2:D4"/>
    <mergeCell ref="D6:D7"/>
    <mergeCell ref="D9:D10"/>
    <mergeCell ref="D11:D12"/>
    <mergeCell ref="D13:D15"/>
    <mergeCell ref="D21:D23"/>
    <mergeCell ref="D27:D28"/>
    <mergeCell ref="D30:D31"/>
    <mergeCell ref="A2:A3"/>
    <mergeCell ref="A8:A9"/>
    <mergeCell ref="A10:A11"/>
    <mergeCell ref="A16:A17"/>
  </mergeCells>
  <hyperlinks>
    <hyperlink ref="B2" r:id="rId1" display="http://www.lyngsat.com/echo3.html"/>
    <hyperlink ref="B3" r:id="rId2" display="http://www.lyngsat.com/echo12.html"/>
    <hyperlink ref="B4" r:id="rId3" display="http://www.lyngsat.com/t14.html"/>
    <hyperlink ref="B5" r:id="rId4" display="http://www.lyngsat.com/staronec1.html"/>
    <hyperlink ref="B6" r:id="rId5" display="http://www.lyngsat.com/amazonas2.html"/>
    <hyperlink ref="B7" r:id="rId6" display="http://www.lyngsat.com/staronec2.html"/>
    <hyperlink ref="B9" r:id="rId7" display="http://www.lyngsat.com/amc6.html"/>
    <hyperlink ref="B10" r:id="rId8" display="http://www.lyngsat.com/dtv1r.html"/>
    <hyperlink ref="B11" r:id="rId9" display="http://www.lyngsat.com/nimiq5.html"/>
    <hyperlink ref="B12" r:id="rId10" display="http://www.lyngsat.com/echo6.html"/>
    <hyperlink ref="B13" r:id="rId11" display="http://www.lyngsat.com/horizons2.html"/>
    <hyperlink ref="B14" r:id="rId12" display="http://www.lyngsat.com/brasilb3.html"/>
    <hyperlink ref="B15" r:id="rId13" display="http://www.lyngsat.com/echo1.html"/>
    <hyperlink ref="B17" r:id="rId14" display="http://www.lyngsat.com/echo8.html"/>
    <hyperlink ref="B18" r:id="rId15" display="http://www.lyngsat.com/vene1.html"/>
    <hyperlink ref="B19" r:id="rId16" display="http://www.lyngsat.com/amc5.html"/>
    <hyperlink ref="B20" r:id="rId17" display="http://www.lyngsat.com/nimiq4.html"/>
    <hyperlink ref="B21" r:id="rId18" display="http://www.lyngsat.com/amc9.html"/>
    <hyperlink ref="B22" r:id="rId19" display="http://www.lyngsat.com/brasilb4.html"/>
    <hyperlink ref="B23" r:id="rId20" display="http://www.lyngsat.com/amc16.html"/>
    <hyperlink ref="B24" r:id="rId21" display="http://www.lyngsat.com/xm3.html"/>
    <hyperlink ref="B25" r:id="rId22" display="http://www.lyngsat.com/amc3.html"/>
    <hyperlink ref="B26" r:id="rId23" display="http://www.lyngsat.com/galaxy28.html"/>
    <hyperlink ref="B27" r:id="rId24" display="http://www.lyngsat.com/nimiq2.html"/>
    <hyperlink ref="B28" r:id="rId25" display="http://www.lyngsat.com/nimiq1.html"/>
    <hyperlink ref="B29" r:id="rId26" display="http://www.lyngsat.com/galaxy17.html"/>
    <hyperlink ref="B31" r:id="rId27" display="http://www.lyngsat.com/galaxy25.html"/>
    <hyperlink ref="B32" r:id="rId28" display="http://www.lyngsat.com/galaxy3c.html"/>
    <hyperlink ref="B33" r:id="rId29" display="http://www.lyngsat.com/space3.html"/>
    <hyperlink ref="B34" r:id="rId30" display="http://www.lyngsat.com/siriusfm5.html"/>
    <hyperlink ref="B35" r:id="rId31" display="http://www.lyngsat.com/galaxy19.html"/>
    <hyperlink ref="B36" r:id="rId32" display="http://www.lyngsat.com/galaxy16.html"/>
    <hyperlink ref="B37" r:id="rId33" display="http://www.lyngsat.com/space2.html"/>
    <hyperlink ref="B38" r:id="rId34" display="http://www.lyngsat.com/dtv11.html"/>
    <hyperlink ref="E2" r:id="rId35" display="http://www.lyngsat.com/amc2.html"/>
    <hyperlink ref="E3" r:id="rId36" display="http://www.lyngsat.com/amc4.html"/>
    <hyperlink ref="E4" r:id="rId37" display="http://www.lyngsat.com/dtv101.html"/>
    <hyperlink ref="E5" r:id="rId38" display="http://www.lyngsat.com/dtv9s.html"/>
    <hyperlink ref="E6" r:id="rId39" display="http://www.lyngsat.com/space1.html"/>
    <hyperlink ref="E7" r:id="rId40" display="http://www.lyngsat.com/dtv10.html"/>
    <hyperlink ref="E8" r:id="rId41" display="http://www.lyngsat.com/amc1.html"/>
    <hyperlink ref="E9" r:id="rId42" display="http://www.lyngsat.com/amc15.html"/>
    <hyperlink ref="E10" r:id="rId43" display="http://www.lyngsat.com/amc18.html"/>
    <hyperlink ref="E11" r:id="rId44" display="http://www.lyngsat.com/anikf1.html"/>
    <hyperlink ref="E12" r:id="rId45" display="http://www.lyngsat.com/anikf1r.html"/>
    <hyperlink ref="E13" r:id="rId46" display="http://www.lyngsat.com/dtv5.html"/>
    <hyperlink ref="E14" r:id="rId47" display="http://www.lyngsat.com/echo10.html"/>
    <hyperlink ref="E15" r:id="rId48" display="http://www.lyngsat.com/echo11.html"/>
    <hyperlink ref="E16" r:id="rId49" display="http://www.lyngsat.com/anikf2.html"/>
    <hyperlink ref="E17" r:id="rId50" display="http://www.lyngsat.com/sm6.html"/>
    <hyperlink ref="E19" r:id="rId51" display="http://www.lyngsat.com/xm4.html"/>
    <hyperlink ref="E20" r:id="rId52" display="http://www.lyngsat.com/sm5.html"/>
    <hyperlink ref="E21" r:id="rId53" display="http://www.lyngsat.com/anikf3.html"/>
    <hyperlink ref="E22" r:id="rId54" display="http://www.lyngsat.com/echo7.html"/>
    <hyperlink ref="E23" r:id="rId55" display="http://www.lyngsat.com/dtv7s.html"/>
    <hyperlink ref="E24" r:id="rId56" display="http://www.lyngsat.com/echo9galaxy23.html"/>
    <hyperlink ref="E25" r:id="rId57" display="http://www.lyngsat.com/galaxy12.html"/>
    <hyperlink ref="E26" r:id="rId58" display="http://www.lyngsat.com/galaxy18.html"/>
    <hyperlink ref="E27" r:id="rId59" display="http://www.lyngsat.com/galaxy14.html"/>
    <hyperlink ref="E28" r:id="rId60" display="http://www.lyngsat.com/amc21.html"/>
    <hyperlink ref="E29" r:id="rId61" display="http://www.lyngsat.com/galaxy13horizons1.html"/>
    <hyperlink ref="E30" r:id="rId62" display="http://www.lyngsat.com/galaxy27.html"/>
    <hyperlink ref="E31" r:id="rId63" display="http://www.lyngsat.com/ciel2.html"/>
    <hyperlink ref="E32" r:id="rId64" display="http://www.lyngsat.com/amc11.html"/>
    <hyperlink ref="E33" r:id="rId65" display="http://www.lyngsat.com/galaxy15.html"/>
    <hyperlink ref="E34" r:id="rId66" display="http://www.lyngsat.com/amc10.html"/>
    <hyperlink ref="E35" r:id="rId67" display="http://www.lyngsat.com/amc7.html"/>
    <hyperlink ref="E36" r:id="rId68" display="http://www.lyngsat.com/amc8.html"/>
    <hyperlink ref="H2" r:id="rId69" display="http://www.lyngsat.com/thor3.html"/>
    <hyperlink ref="H3" r:id="rId70" display="http://www.lyngsat.com/thor5.html"/>
    <hyperlink ref="H4" r:id="rId71" display="http://www.lyngsat.com/intel1002.html"/>
    <hyperlink ref="H6" r:id="rId72" display="http://www.lyngsat.com/amos2.html"/>
    <hyperlink ref="H7" r:id="rId73" display="http://www.lyngsat.com/amos3.html"/>
    <hyperlink ref="H8" r:id="rId74" display="http://www.lyngsat.com/ab3.html"/>
    <hyperlink ref="H9" r:id="rId75" display="http://www.lyngsat.com/nile101.html"/>
    <hyperlink ref="H10" r:id="rId76" display="http://www.lyngsat.com/nile102.html"/>
    <hyperlink ref="H11" r:id="rId77" display="http://www.lyngsat.com/ab4a.html"/>
    <hyperlink ref="H13" r:id="rId78" display="http://www.lyngsat.com/ab2.html"/>
    <hyperlink ref="H14" r:id="rId79" display="http://www.lyngsat.com/eam44.html"/>
    <hyperlink ref="H15" r:id="rId80" display="http://www.lyngsat.com/ab1.html"/>
    <hyperlink ref="H16" r:id="rId81" display="http://www.lyngsat.com/ea4.html"/>
    <hyperlink ref="H17" r:id="rId82" display="http://www.lyngsat.com/t12.html"/>
    <hyperlink ref="H18" r:id="rId83" display="http://www.lyngsat.com/intel901.html"/>
    <hyperlink ref="H19" r:id="rId84" display="http://www.lyngsat.com/nss7.html"/>
    <hyperlink ref="K2" r:id="rId85" display="http://www.lyngsat.com/intel905.html"/>
    <hyperlink ref="K3" r:id="rId86" display="http://www.lyngsat.com/intel907.html"/>
    <hyperlink ref="K4" r:id="rId87" display="http://www.lyngsat.com/hispa1c.html"/>
    <hyperlink ref="K5" r:id="rId88" display="http://www.lyngsat.com/hispa1d.html"/>
    <hyperlink ref="K7" r:id="rId89" display="http://www.lyngsat.com/intel903.html"/>
    <hyperlink ref="K8" r:id="rId90" display="http://www.lyngsat.com/nss10.html"/>
    <hyperlink ref="K9" r:id="rId91" display="http://www.lyngsat.com/t11n.html"/>
    <hyperlink ref="K10" r:id="rId92" display="http://www.lyngsat.com/nss806.html"/>
    <hyperlink ref="K11" r:id="rId93" display="http://www.lyngsat.com/intel3r.html"/>
    <hyperlink ref="K12" r:id="rId94" display="http://www.lyngsat.com/intel11.html"/>
    <hyperlink ref="K13" r:id="rId95" display="http://www.lyngsat.com/intel1r.html"/>
    <hyperlink ref="K14" r:id="rId96" display="http://www.lyngsat.com/intel705.html"/>
    <hyperlink ref="K15" r:id="rId97" display="http://www.lyngsat.com/intel707.html"/>
    <hyperlink ref="K16" r:id="rId98" display="http://www.lyngsat.com/intel805.html"/>
    <hyperlink ref="K17" r:id="rId99" display="http://www.lyngsat.com/intel9.html"/>
    <hyperlink ref="K18" r:id="rId100" display="http://www.lyngsat.com/amazonas1.html"/>
  </hyperlinks>
  <printOptions/>
  <pageMargins left="0.75" right="0.75" top="1" bottom="1" header="0" footer="0"/>
  <pageSetup horizontalDpi="300" verticalDpi="300" orientation="portrait" paperSize="9" r:id="rId10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Electronica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Sintel</dc:creator>
  <cp:keywords/>
  <dc:description/>
  <cp:lastModifiedBy>UsuarioPC</cp:lastModifiedBy>
  <cp:lastPrinted>2009-11-17T01:38:19Z</cp:lastPrinted>
  <dcterms:created xsi:type="dcterms:W3CDTF">2003-02-17T01:37:23Z</dcterms:created>
  <dcterms:modified xsi:type="dcterms:W3CDTF">2009-11-17T01:42:42Z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